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/>
  </bookViews>
  <sheets>
    <sheet name="Cover" sheetId="5" r:id="rId1"/>
    <sheet name="Handicap Calculator" sheetId="7" r:id="rId2"/>
  </sheets>
  <calcPr calcId="125725"/>
</workbook>
</file>

<file path=xl/calcChain.xml><?xml version="1.0" encoding="utf-8"?>
<calcChain xmlns="http://schemas.openxmlformats.org/spreadsheetml/2006/main">
  <c r="H39" i="7"/>
  <c r="H34"/>
  <c r="H24"/>
  <c r="H46"/>
  <c r="H22"/>
  <c r="H35" s="1"/>
  <c r="C3"/>
  <c r="H36" l="1"/>
  <c r="H40" s="1"/>
  <c r="H27"/>
  <c r="H41" s="1"/>
  <c r="H26"/>
  <c r="H37" s="1"/>
  <c r="H28"/>
  <c r="H42" s="1"/>
  <c r="H43" l="1"/>
  <c r="H44"/>
  <c r="H47" l="1"/>
  <c r="H49" s="1"/>
  <c r="H51" l="1"/>
</calcChain>
</file>

<file path=xl/sharedStrings.xml><?xml version="1.0" encoding="utf-8"?>
<sst xmlns="http://schemas.openxmlformats.org/spreadsheetml/2006/main" count="88" uniqueCount="78">
  <si>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</si>
  <si>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</si>
  <si>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</si>
  <si>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</si>
  <si>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</si>
  <si>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</si>
  <si>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</si>
  <si>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</si>
  <si>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</si>
  <si>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</si>
  <si>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</si>
  <si>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</si>
  <si>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</si>
  <si>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</si>
  <si>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</si>
  <si>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</si>
  <si>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</si>
  <si>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</si>
  <si>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</si>
  <si>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</si>
  <si>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</si>
  <si>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</si>
  <si>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</si>
  <si>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</si>
  <si>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</si>
  <si>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</si>
  <si>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</si>
  <si>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</si>
  <si>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</si>
  <si>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GOLF: HANDICAP CALCULATOR</t>
  </si>
  <si>
    <t>Buffer</t>
  </si>
  <si>
    <t>Gross Score</t>
  </si>
  <si>
    <t>Net Score</t>
  </si>
  <si>
    <t>Increase</t>
  </si>
  <si>
    <t>Decrease</t>
  </si>
  <si>
    <t>Net Score for Decrease</t>
  </si>
  <si>
    <t>Adjustment</t>
  </si>
  <si>
    <t>Playing Handicap</t>
  </si>
  <si>
    <t>Current Category</t>
  </si>
  <si>
    <t>Increase Factor</t>
  </si>
  <si>
    <t>Decrease Factor</t>
  </si>
  <si>
    <t>Increase Buffer</t>
  </si>
  <si>
    <t>Category</t>
  </si>
  <si>
    <t>Low</t>
  </si>
  <si>
    <t>High</t>
  </si>
  <si>
    <t>Net Score for Increase</t>
  </si>
  <si>
    <t>Original Exact Handicap</t>
  </si>
  <si>
    <t>New Exact Handicap</t>
  </si>
  <si>
    <t>New Playing Handicap</t>
  </si>
  <si>
    <t>Current Rule Inputs</t>
  </si>
  <si>
    <t>Personal Inputs and Handicap Calculator</t>
  </si>
  <si>
    <t>This is your exact handicap as entered, rounded to the nearest whole number</t>
  </si>
  <si>
    <t>This is your current category for Buffer zone and increase/decrease factors as defined in the input table above</t>
  </si>
  <si>
    <t>This is your current Buffer zone</t>
  </si>
  <si>
    <t>This is how much your exact handicap will increase by for every stroke your Net Score is above your Buffer Zone</t>
  </si>
  <si>
    <t>This is how much your exact handicap will decrease by for every stroke your Net Score is less than zero</t>
  </si>
  <si>
    <t>This is the Standard Scratch Score (SSS) of the course the round was played on</t>
  </si>
  <si>
    <t>This is your total score, adjusted so that there is no score worse than a double bogey on any hole</t>
  </si>
  <si>
    <t>Adjusted Score minus Course Standard Scratch</t>
  </si>
  <si>
    <t>From above</t>
  </si>
  <si>
    <t>Gross Score minus Playing Handicap</t>
  </si>
  <si>
    <t>As calculated above</t>
  </si>
  <si>
    <t>Net Score minus Buffer if Net Score minus Buffer &gt;0</t>
  </si>
  <si>
    <t>Net Score if Net Score &lt; 0</t>
  </si>
  <si>
    <t>As given above</t>
  </si>
  <si>
    <t>Increase Factor x Net Score for Increase</t>
  </si>
  <si>
    <t>Decrease Factor x Net Score for Decrease</t>
  </si>
  <si>
    <t>Original Exact Handicap plus Adjustment calculated above</t>
  </si>
  <si>
    <t>New Exact Handicap rounded to the nearest whole number</t>
  </si>
  <si>
    <t>Your current exact handicap</t>
  </si>
  <si>
    <t>These are the latest parameters / limits per CONGU</t>
  </si>
  <si>
    <t>Enter: Current Exact Handicap</t>
  </si>
  <si>
    <t>Enter: Course Standard Scratch Score</t>
  </si>
  <si>
    <t>Enter: Adjusted Score</t>
  </si>
  <si>
    <t>Please enter Inputs required in the yellow boxes as indicated. Calculations can be viewed by clicking on the "+" symbols on the right hand side</t>
  </si>
  <si>
    <t xml:space="preserve">Please be aware that if these change then you will need to update them or the </t>
  </si>
  <si>
    <t>calculation will be inaccurate</t>
  </si>
  <si>
    <t>Currently, if you NR a round simply add 0.1 to your current exact handicap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</si>
</sst>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medium">
        <color theme="3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right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2" borderId="4" xfId="0" applyNumberFormat="1" applyFont="1" applyFill="1" applyBorder="1"/>
    <xf numFmtId="0" fontId="7" fillId="0" borderId="4" xfId="0" applyNumberFormat="1" applyFont="1" applyBorder="1"/>
    <xf numFmtId="0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164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13" fillId="0" borderId="0" xfId="0" applyFont="1" applyAlignment="1">
      <alignment vertical="center"/>
    </xf>
    <xf numFmtId="164" fontId="13" fillId="5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5" borderId="5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left"/>
    </xf>
    <xf numFmtId="0" fontId="15" fillId="0" borderId="0" xfId="0" applyNumberFormat="1" applyFont="1" applyAlignment="1">
      <alignment horizontal="left"/>
    </xf>
    <xf numFmtId="0" fontId="16" fillId="4" borderId="0" xfId="0" applyNumberFormat="1" applyFont="1" applyFill="1" applyAlignment="1">
      <alignment horizontal="left"/>
    </xf>
    <xf numFmtId="0" fontId="17" fillId="0" borderId="4" xfId="0" applyNumberFormat="1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6" borderId="8" xfId="0" applyFont="1" applyFill="1" applyBorder="1" applyAlignment="1">
      <alignment vertical="center"/>
    </xf>
    <xf numFmtId="164" fontId="19" fillId="6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7" borderId="6" xfId="0" applyFont="1" applyFill="1" applyBorder="1" applyAlignment="1">
      <alignment vertical="center"/>
    </xf>
    <xf numFmtId="1" fontId="19" fillId="7" borderId="7" xfId="0" applyNumberFormat="1" applyFont="1" applyFill="1" applyBorder="1" applyAlignment="1">
      <alignment horizontal="center" vertical="center"/>
    </xf>
    <xf numFmtId="0" fontId="3" fillId="3" borderId="0" xfId="1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FFFF99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29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58" t="s">
        <v>4</v>
      </c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58" t="s">
        <v>7</v>
      </c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63"/>
  <sheetViews>
    <sheetView showGridLines="0" zoomScale="75" zoomScaleNormal="75" workbookViewId="0"/>
  </sheetViews>
  <sheetFormatPr defaultColWidth="11.7109375" defaultRowHeight="15" outlineLevelRow="1"/>
  <cols>
    <col min="1" max="1" width="1.7109375" customWidth="1"/>
    <col min="2" max="3" width="0.85546875" customWidth="1"/>
    <col min="4" max="6" width="1.7109375" customWidth="1"/>
    <col min="7" max="7" width="75.7109375" customWidth="1"/>
    <col min="8" max="8" width="13.7109375" style="1" customWidth="1"/>
    <col min="9" max="9" width="10.7109375" style="1" customWidth="1"/>
    <col min="10" max="10" width="10.7109375" style="47" customWidth="1"/>
    <col min="11" max="13" width="10.7109375" style="1" customWidth="1"/>
    <col min="14" max="14" width="8.7109375" style="1" customWidth="1"/>
    <col min="22" max="23" width="11.7109375" style="35"/>
  </cols>
  <sheetData>
    <row r="1" spans="1:189" s="17" customFormat="1" ht="26.25">
      <c r="A1" s="14"/>
      <c r="B1" s="14" t="s">
        <v>0</v>
      </c>
      <c r="C1" s="14"/>
      <c r="D1" s="14"/>
      <c r="E1" s="14"/>
      <c r="F1" s="14"/>
      <c r="G1" s="15"/>
      <c r="H1" s="15"/>
      <c r="I1" s="15"/>
      <c r="J1" s="43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</row>
    <row r="2" spans="1:189" s="18" customFormat="1" ht="3.95" customHeight="1">
      <c r="G2" s="19"/>
      <c r="H2" s="19"/>
      <c r="I2" s="19"/>
      <c r="J2" s="44"/>
      <c r="K2" s="19"/>
      <c r="L2" s="19"/>
      <c r="M2" s="19"/>
      <c r="N2" s="19"/>
      <c r="O2" s="19"/>
      <c r="P2" s="20"/>
      <c r="Q2" s="20"/>
      <c r="R2" s="20"/>
      <c r="S2" s="21"/>
      <c r="T2" s="21"/>
      <c r="U2" s="21"/>
      <c r="V2" s="20"/>
      <c r="W2" s="20"/>
      <c r="X2" s="21"/>
      <c r="Y2" s="20"/>
      <c r="Z2" s="20"/>
      <c r="AA2" s="20"/>
      <c r="AB2" s="20"/>
      <c r="AJ2" s="20"/>
      <c r="AK2" s="20"/>
    </row>
    <row r="3" spans="1:189" s="18" customFormat="1" ht="18.75">
      <c r="A3" s="22"/>
      <c r="B3" s="22"/>
      <c r="C3" s="22" t="str">
        <f>Cover!D3</f>
        <v>GOLF: HANDICAP CALCULATOR</v>
      </c>
      <c r="D3" s="22"/>
      <c r="E3" s="22"/>
      <c r="F3" s="22"/>
      <c r="G3" s="23"/>
      <c r="H3" s="23"/>
      <c r="I3" s="23"/>
      <c r="J3" s="45"/>
      <c r="K3" s="23"/>
      <c r="L3" s="23"/>
      <c r="M3" s="23"/>
      <c r="N3" s="23"/>
      <c r="O3" s="23"/>
      <c r="P3" s="24"/>
      <c r="Q3" s="24"/>
      <c r="R3" s="24"/>
      <c r="S3" s="25"/>
      <c r="T3" s="25"/>
      <c r="U3" s="25"/>
      <c r="V3" s="24"/>
      <c r="W3" s="24"/>
      <c r="X3" s="25"/>
      <c r="Y3" s="24"/>
      <c r="Z3" s="24"/>
      <c r="AA3" s="24"/>
      <c r="AB3" s="24"/>
      <c r="AC3" s="22"/>
      <c r="AD3" s="22"/>
      <c r="AE3" s="22"/>
      <c r="AF3" s="22"/>
      <c r="AG3" s="22"/>
      <c r="AH3" s="22"/>
      <c r="AI3" s="22"/>
      <c r="AJ3" s="24"/>
      <c r="AK3" s="24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</row>
    <row r="4" spans="1:189" s="18" customFormat="1" ht="15.75" thickBot="1">
      <c r="G4" s="19"/>
      <c r="H4" s="19"/>
      <c r="I4" s="19"/>
      <c r="J4" s="44"/>
      <c r="K4" s="19"/>
      <c r="L4" s="19"/>
      <c r="M4" s="19"/>
      <c r="N4" s="19"/>
      <c r="O4" s="19"/>
      <c r="P4" s="20"/>
      <c r="Q4" s="20"/>
      <c r="R4" s="20"/>
      <c r="S4" s="26"/>
      <c r="T4" s="26"/>
      <c r="U4" s="20"/>
      <c r="V4" s="20"/>
      <c r="W4" s="20"/>
    </row>
    <row r="5" spans="1:189" s="27" customFormat="1">
      <c r="B5" s="28"/>
      <c r="C5" s="29" t="s">
        <v>49</v>
      </c>
      <c r="D5" s="29"/>
      <c r="E5" s="29"/>
      <c r="F5" s="29"/>
      <c r="G5" s="30"/>
      <c r="H5" s="30"/>
      <c r="I5" s="30"/>
      <c r="J5" s="46"/>
      <c r="K5" s="30"/>
      <c r="L5" s="30"/>
      <c r="M5" s="30"/>
      <c r="N5" s="30"/>
      <c r="O5" s="30"/>
      <c r="P5" s="31"/>
      <c r="Q5" s="31"/>
      <c r="R5" s="31"/>
      <c r="S5" s="32"/>
      <c r="T5" s="32"/>
      <c r="U5" s="31"/>
      <c r="V5" s="31"/>
      <c r="W5" s="31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</row>
    <row r="6" spans="1:189" s="18" customFormat="1">
      <c r="G6" s="19"/>
      <c r="H6" s="19"/>
      <c r="I6" s="19"/>
      <c r="J6" s="44"/>
      <c r="K6" s="19"/>
      <c r="L6" s="19"/>
      <c r="M6" s="19"/>
      <c r="N6" s="19"/>
      <c r="O6" s="19"/>
      <c r="P6" s="20"/>
      <c r="Q6" s="20"/>
      <c r="R6" s="20"/>
      <c r="S6" s="26"/>
      <c r="T6" s="26"/>
      <c r="U6" s="20"/>
      <c r="V6" s="20"/>
      <c r="W6" s="20"/>
    </row>
    <row r="7" spans="1:189" s="18" customFormat="1" hidden="1" outlineLevel="1">
      <c r="G7" s="19" t="s">
        <v>70</v>
      </c>
      <c r="H7" s="33" t="s">
        <v>42</v>
      </c>
      <c r="I7" s="33" t="s">
        <v>43</v>
      </c>
      <c r="J7" s="33" t="s">
        <v>44</v>
      </c>
      <c r="K7" s="33" t="s">
        <v>30</v>
      </c>
      <c r="L7" s="33" t="s">
        <v>34</v>
      </c>
      <c r="M7" s="33" t="s">
        <v>33</v>
      </c>
      <c r="O7" s="19"/>
      <c r="P7" s="20"/>
      <c r="Q7" s="20"/>
      <c r="R7" s="20"/>
      <c r="S7" s="26"/>
      <c r="T7" s="26"/>
      <c r="U7" s="20"/>
      <c r="V7" s="20"/>
      <c r="W7" s="20"/>
    </row>
    <row r="8" spans="1:189" s="18" customFormat="1" hidden="1" outlineLevel="1">
      <c r="H8" s="33">
        <v>1</v>
      </c>
      <c r="I8" s="33">
        <v>0</v>
      </c>
      <c r="J8" s="33">
        <v>5.4</v>
      </c>
      <c r="K8" s="33">
        <v>1</v>
      </c>
      <c r="L8" s="33">
        <v>0.1</v>
      </c>
      <c r="M8" s="33">
        <v>0.1</v>
      </c>
      <c r="O8" s="19"/>
      <c r="P8" s="20"/>
      <c r="Q8" s="20"/>
      <c r="R8" s="20"/>
      <c r="S8" s="26"/>
      <c r="T8" s="26"/>
      <c r="U8" s="20"/>
      <c r="V8" s="20"/>
      <c r="W8" s="20"/>
    </row>
    <row r="9" spans="1:189" s="18" customFormat="1" hidden="1" outlineLevel="1">
      <c r="G9" s="19" t="s">
        <v>75</v>
      </c>
      <c r="H9" s="33">
        <v>2</v>
      </c>
      <c r="I9" s="33">
        <v>5.5</v>
      </c>
      <c r="J9" s="33">
        <v>12.4</v>
      </c>
      <c r="K9" s="33">
        <v>2</v>
      </c>
      <c r="L9" s="33">
        <v>0.2</v>
      </c>
      <c r="M9" s="33">
        <v>0.1</v>
      </c>
      <c r="O9" s="19"/>
      <c r="P9" s="20"/>
      <c r="Q9" s="20"/>
      <c r="R9" s="20"/>
      <c r="S9" s="26"/>
      <c r="T9" s="26"/>
      <c r="U9" s="20"/>
      <c r="V9" s="20"/>
      <c r="W9" s="20"/>
    </row>
    <row r="10" spans="1:189" s="18" customFormat="1" hidden="1" outlineLevel="1">
      <c r="G10" s="19" t="s">
        <v>76</v>
      </c>
      <c r="H10" s="33">
        <v>3</v>
      </c>
      <c r="I10" s="33">
        <v>12.5</v>
      </c>
      <c r="J10" s="33">
        <v>20.399999999999999</v>
      </c>
      <c r="K10" s="33">
        <v>3</v>
      </c>
      <c r="L10" s="33">
        <v>0.3</v>
      </c>
      <c r="M10" s="33">
        <v>0.1</v>
      </c>
      <c r="O10" s="19"/>
      <c r="P10" s="20"/>
      <c r="Q10" s="20"/>
      <c r="R10" s="20"/>
      <c r="S10" s="26"/>
      <c r="T10" s="26"/>
      <c r="U10" s="20"/>
      <c r="V10" s="20"/>
      <c r="W10" s="20"/>
    </row>
    <row r="11" spans="1:189" s="18" customFormat="1" hidden="1" outlineLevel="1">
      <c r="G11" s="19"/>
      <c r="H11" s="33">
        <v>4</v>
      </c>
      <c r="I11" s="33">
        <v>20.5</v>
      </c>
      <c r="J11" s="33">
        <v>28.4</v>
      </c>
      <c r="K11" s="33">
        <v>4</v>
      </c>
      <c r="L11" s="33">
        <v>0.4</v>
      </c>
      <c r="M11" s="33">
        <v>0.1</v>
      </c>
      <c r="O11" s="19"/>
      <c r="P11" s="20"/>
      <c r="Q11" s="20"/>
      <c r="R11" s="20"/>
      <c r="S11" s="26"/>
      <c r="T11" s="26"/>
      <c r="U11" s="20"/>
      <c r="V11" s="20"/>
      <c r="W11" s="20"/>
    </row>
    <row r="12" spans="1:189" s="18" customFormat="1" hidden="1" outlineLevel="1">
      <c r="G12" s="19" t="s">
        <v>77</v>
      </c>
      <c r="H12" s="33">
        <v>5</v>
      </c>
      <c r="I12" s="33">
        <v>28.5</v>
      </c>
      <c r="J12" s="33"/>
      <c r="K12" s="33">
        <v>5</v>
      </c>
      <c r="L12" s="33">
        <v>0.5</v>
      </c>
      <c r="M12" s="33">
        <v>0.1</v>
      </c>
      <c r="O12" s="19"/>
      <c r="P12" s="20"/>
      <c r="Q12" s="20"/>
      <c r="R12" s="20"/>
      <c r="S12" s="26"/>
      <c r="T12" s="26"/>
      <c r="U12" s="20"/>
      <c r="V12" s="20"/>
      <c r="W12" s="20"/>
    </row>
    <row r="13" spans="1:189" s="18" customFormat="1" hidden="1" outlineLevel="1">
      <c r="G13" s="19"/>
      <c r="H13" s="19"/>
      <c r="I13" s="19"/>
      <c r="J13" s="44"/>
      <c r="K13" s="19"/>
      <c r="L13" s="19"/>
      <c r="M13" s="19"/>
      <c r="N13" s="19"/>
      <c r="O13" s="19"/>
      <c r="P13" s="20"/>
      <c r="Q13" s="20"/>
      <c r="R13" s="20"/>
      <c r="S13" s="26"/>
      <c r="T13" s="26"/>
      <c r="U13" s="20"/>
      <c r="V13" s="20"/>
      <c r="W13" s="20"/>
    </row>
    <row r="14" spans="1:189" s="18" customFormat="1" ht="15.75" collapsed="1" thickBot="1">
      <c r="G14" s="19"/>
      <c r="H14" s="19"/>
      <c r="I14" s="19"/>
      <c r="J14" s="44"/>
      <c r="K14" s="19"/>
      <c r="L14" s="19"/>
      <c r="M14" s="19"/>
      <c r="N14" s="19"/>
      <c r="O14" s="19"/>
      <c r="P14" s="20"/>
      <c r="Q14" s="20"/>
      <c r="R14" s="20"/>
      <c r="S14" s="26"/>
      <c r="T14" s="26"/>
      <c r="U14" s="20"/>
      <c r="V14" s="20"/>
      <c r="W14" s="20"/>
    </row>
    <row r="15" spans="1:189" s="27" customFormat="1">
      <c r="B15" s="28"/>
      <c r="C15" s="29" t="s">
        <v>50</v>
      </c>
      <c r="D15" s="29"/>
      <c r="E15" s="29"/>
      <c r="F15" s="29"/>
      <c r="G15" s="30"/>
      <c r="H15" s="30"/>
      <c r="I15" s="30"/>
      <c r="J15" s="46"/>
      <c r="K15" s="30"/>
      <c r="L15" s="30"/>
      <c r="M15" s="30"/>
      <c r="N15" s="30"/>
      <c r="O15" s="30"/>
      <c r="P15" s="31"/>
      <c r="Q15" s="31"/>
      <c r="R15" s="31"/>
      <c r="S15" s="32"/>
      <c r="T15" s="32"/>
      <c r="U15" s="31"/>
      <c r="V15" s="31"/>
      <c r="W15" s="31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</row>
    <row r="17" spans="7:29" s="1" customFormat="1">
      <c r="G17" s="50" t="s">
        <v>74</v>
      </c>
      <c r="J17" s="47"/>
      <c r="V17" s="35"/>
      <c r="W17" s="35"/>
    </row>
    <row r="18" spans="7:29" s="1" customFormat="1">
      <c r="J18" s="47"/>
      <c r="V18" s="35"/>
      <c r="W18" s="35"/>
    </row>
    <row r="19" spans="7:29" s="1" customFormat="1">
      <c r="J19" s="47"/>
      <c r="V19" s="35"/>
      <c r="W19" s="35"/>
    </row>
    <row r="20" spans="7:29" s="39" customFormat="1" ht="30" customHeight="1">
      <c r="G20" s="39" t="s">
        <v>71</v>
      </c>
      <c r="H20" s="40"/>
      <c r="J20" s="48" t="s">
        <v>69</v>
      </c>
      <c r="V20" s="41"/>
      <c r="W20" s="41"/>
    </row>
    <row r="21" spans="7:29">
      <c r="O21" s="1"/>
      <c r="P21" s="1"/>
      <c r="Q21" s="1"/>
    </row>
    <row r="22" spans="7:29" s="39" customFormat="1" ht="30" customHeight="1">
      <c r="G22" s="39" t="s">
        <v>37</v>
      </c>
      <c r="H22" s="49">
        <f>ROUND(H20,0)</f>
        <v>0</v>
      </c>
      <c r="J22" s="48" t="s">
        <v>51</v>
      </c>
      <c r="V22" s="41"/>
      <c r="W22" s="41"/>
    </row>
    <row r="23" spans="7:29" s="1" customFormat="1">
      <c r="J23" s="47"/>
      <c r="V23" s="35"/>
      <c r="W23" s="35"/>
    </row>
    <row r="24" spans="7:29" hidden="1" outlineLevel="1">
      <c r="G24" s="1" t="s">
        <v>38</v>
      </c>
      <c r="H24" s="34">
        <f>IF(H20&gt;$I$12,$K$12,IF($H$20&gt;$I$11,$K$11,IF($H$20&gt;$I$10,$K$10,IF($H$20&gt;$I$9,$K$9,$K$8))))</f>
        <v>1</v>
      </c>
      <c r="J24" s="47" t="s">
        <v>52</v>
      </c>
      <c r="O24" s="1"/>
      <c r="P24" s="1"/>
      <c r="Q24" s="1"/>
      <c r="R24" s="1"/>
      <c r="S24" s="1"/>
    </row>
    <row r="25" spans="7:29" hidden="1" outlineLevel="1">
      <c r="O25" s="1"/>
      <c r="P25" s="1"/>
      <c r="Q25" s="1"/>
    </row>
    <row r="26" spans="7:29" s="1" customFormat="1" hidden="1" outlineLevel="1">
      <c r="G26" s="1" t="s">
        <v>41</v>
      </c>
      <c r="H26" s="34">
        <f>INDEX($K$8:$K$12,MATCH(H24,$H$8:$H$12,))</f>
        <v>1</v>
      </c>
      <c r="J26" s="47" t="s">
        <v>53</v>
      </c>
      <c r="V26" s="35"/>
      <c r="W26" s="35"/>
    </row>
    <row r="27" spans="7:29" hidden="1" outlineLevel="1">
      <c r="G27" s="1" t="s">
        <v>39</v>
      </c>
      <c r="H27" s="34">
        <f>INDEX($M$8:$M$12,MATCH($H$24,$H$8:$H$12,))</f>
        <v>0.1</v>
      </c>
      <c r="J27" s="47" t="s">
        <v>54</v>
      </c>
      <c r="O27" s="1"/>
    </row>
    <row r="28" spans="7:29" hidden="1" outlineLevel="1">
      <c r="G28" s="36" t="s">
        <v>40</v>
      </c>
      <c r="H28" s="34">
        <f>INDEX($L$8:$L$12,MATCH($H$24,$H$8:$H$12,))</f>
        <v>0.1</v>
      </c>
      <c r="J28" s="47" t="s">
        <v>55</v>
      </c>
      <c r="O28" s="1"/>
      <c r="Z28" s="1"/>
      <c r="AA28" s="1"/>
      <c r="AB28" s="1"/>
      <c r="AC28" s="1"/>
    </row>
    <row r="29" spans="7:29" hidden="1" outlineLevel="1">
      <c r="O29" s="1"/>
      <c r="P29" s="1"/>
      <c r="Q29" s="1"/>
      <c r="Z29" s="1"/>
      <c r="AA29" s="1"/>
      <c r="AB29" s="1"/>
      <c r="AC29" s="1"/>
    </row>
    <row r="30" spans="7:29" s="39" customFormat="1" ht="30" customHeight="1" collapsed="1">
      <c r="G30" s="39" t="s">
        <v>72</v>
      </c>
      <c r="H30" s="42"/>
      <c r="J30" s="48" t="s">
        <v>56</v>
      </c>
      <c r="V30" s="41"/>
      <c r="W30" s="41"/>
    </row>
    <row r="31" spans="7:29">
      <c r="O31" s="1"/>
      <c r="P31" s="1"/>
      <c r="Q31" s="1"/>
    </row>
    <row r="32" spans="7:29" s="39" customFormat="1" ht="30" customHeight="1">
      <c r="G32" s="39" t="s">
        <v>73</v>
      </c>
      <c r="H32" s="42"/>
      <c r="J32" s="48" t="s">
        <v>57</v>
      </c>
      <c r="V32" s="41"/>
      <c r="W32" s="41"/>
    </row>
    <row r="33" spans="7:28" ht="15.75" thickBot="1">
      <c r="O33" s="1"/>
      <c r="X33" s="1"/>
    </row>
    <row r="34" spans="7:28" hidden="1" outlineLevel="1">
      <c r="G34" s="1" t="s">
        <v>31</v>
      </c>
      <c r="H34" s="34">
        <f>IF(ISBLANK(H32),0,H32-H30)</f>
        <v>0</v>
      </c>
      <c r="J34" s="47" t="s">
        <v>58</v>
      </c>
      <c r="O34" s="1"/>
      <c r="Q34" s="1"/>
    </row>
    <row r="35" spans="7:28" hidden="1" outlineLevel="1">
      <c r="G35" s="1" t="s">
        <v>37</v>
      </c>
      <c r="H35" s="38">
        <f>H22</f>
        <v>0</v>
      </c>
      <c r="J35" s="47" t="s">
        <v>59</v>
      </c>
      <c r="O35" s="1"/>
    </row>
    <row r="36" spans="7:28" hidden="1" outlineLevel="1">
      <c r="G36" s="1" t="s">
        <v>32</v>
      </c>
      <c r="H36" s="38">
        <f>IF(ISBLANK(H32),0,H34-H35)</f>
        <v>0</v>
      </c>
      <c r="J36" s="47" t="s">
        <v>60</v>
      </c>
      <c r="O36" s="1"/>
      <c r="Q36" s="1"/>
    </row>
    <row r="37" spans="7:28" hidden="1" outlineLevel="1">
      <c r="G37" s="1" t="s">
        <v>30</v>
      </c>
      <c r="H37" s="38">
        <f>H26</f>
        <v>1</v>
      </c>
      <c r="J37" s="47" t="s">
        <v>61</v>
      </c>
      <c r="O37" s="1"/>
    </row>
    <row r="38" spans="7:28" hidden="1" outlineLevel="1">
      <c r="O38" s="1"/>
      <c r="Q38" s="1"/>
      <c r="X38" s="1"/>
      <c r="Y38" s="1"/>
      <c r="Z38" s="1"/>
      <c r="AA38" s="1"/>
      <c r="AB38" s="1"/>
    </row>
    <row r="39" spans="7:28" hidden="1" outlineLevel="1">
      <c r="G39" s="1" t="s">
        <v>45</v>
      </c>
      <c r="H39" s="38">
        <f>IF(ISBLANK(H32),0,IF(H40&lt;0,0,1))</f>
        <v>0</v>
      </c>
      <c r="J39" s="47" t="s">
        <v>62</v>
      </c>
      <c r="O39" s="1"/>
      <c r="X39" s="1"/>
      <c r="Y39" s="1"/>
      <c r="Z39" s="1"/>
      <c r="AA39" s="1"/>
      <c r="AB39" s="1"/>
    </row>
    <row r="40" spans="7:28" hidden="1" outlineLevel="1">
      <c r="G40" s="36" t="s">
        <v>35</v>
      </c>
      <c r="H40" s="38">
        <f>IF(H36&lt;0,H36,0)</f>
        <v>0</v>
      </c>
      <c r="J40" s="47" t="s">
        <v>63</v>
      </c>
      <c r="O40" s="1"/>
      <c r="Q40" s="1"/>
      <c r="X40" s="1"/>
      <c r="Y40" s="1"/>
      <c r="Z40" s="1"/>
      <c r="AA40" s="1"/>
      <c r="AB40" s="1"/>
    </row>
    <row r="41" spans="7:28" hidden="1" outlineLevel="1">
      <c r="G41" s="1" t="s">
        <v>39</v>
      </c>
      <c r="H41" s="37">
        <f>H27</f>
        <v>0.1</v>
      </c>
      <c r="J41" s="47" t="s">
        <v>64</v>
      </c>
      <c r="O41" s="1"/>
      <c r="X41" s="1"/>
      <c r="Y41" s="1"/>
      <c r="Z41" s="1"/>
      <c r="AA41" s="1"/>
      <c r="AB41" s="1"/>
    </row>
    <row r="42" spans="7:28" hidden="1" outlineLevel="1">
      <c r="G42" s="36" t="s">
        <v>40</v>
      </c>
      <c r="H42" s="37">
        <f>H28</f>
        <v>0.1</v>
      </c>
      <c r="J42" s="47" t="s">
        <v>64</v>
      </c>
      <c r="O42" s="1"/>
      <c r="X42" s="1"/>
      <c r="Y42" s="1"/>
      <c r="Z42" s="1"/>
      <c r="AA42" s="1"/>
      <c r="AB42" s="1"/>
    </row>
    <row r="43" spans="7:28" hidden="1" outlineLevel="1">
      <c r="G43" s="1" t="s">
        <v>33</v>
      </c>
      <c r="H43" s="37">
        <f>IF(H32=Q24,R24,H39*H41)</f>
        <v>0</v>
      </c>
      <c r="J43" s="47" t="s">
        <v>65</v>
      </c>
      <c r="O43" s="1"/>
      <c r="Q43" s="1"/>
      <c r="X43" s="1"/>
      <c r="Y43" s="1"/>
      <c r="Z43" s="1"/>
      <c r="AA43" s="1"/>
      <c r="AB43" s="1"/>
    </row>
    <row r="44" spans="7:28" hidden="1" outlineLevel="1">
      <c r="G44" s="36" t="s">
        <v>34</v>
      </c>
      <c r="H44" s="37">
        <f>H40*H42</f>
        <v>0</v>
      </c>
      <c r="J44" s="47" t="s">
        <v>66</v>
      </c>
      <c r="O44" s="1"/>
      <c r="X44" s="1"/>
      <c r="Y44" s="1"/>
      <c r="Z44" s="1"/>
      <c r="AA44" s="1"/>
    </row>
    <row r="45" spans="7:28" hidden="1" outlineLevel="1">
      <c r="O45" s="1"/>
      <c r="X45" s="1"/>
      <c r="Y45" s="1"/>
      <c r="Z45" s="1"/>
      <c r="AA45" s="1"/>
    </row>
    <row r="46" spans="7:28" hidden="1" outlineLevel="1">
      <c r="G46" s="1" t="s">
        <v>46</v>
      </c>
      <c r="H46" s="37">
        <f>H20</f>
        <v>0</v>
      </c>
      <c r="J46" s="47" t="s">
        <v>64</v>
      </c>
      <c r="O46" s="1"/>
      <c r="P46" s="1"/>
      <c r="Q46" s="1"/>
    </row>
    <row r="47" spans="7:28" s="1" customFormat="1" hidden="1" outlineLevel="1">
      <c r="G47" s="36" t="s">
        <v>36</v>
      </c>
      <c r="H47" s="37">
        <f>SUM(H43:H44)</f>
        <v>0</v>
      </c>
      <c r="J47" s="47" t="s">
        <v>61</v>
      </c>
      <c r="V47" s="35"/>
      <c r="W47" s="35"/>
    </row>
    <row r="48" spans="7:28" s="1" customFormat="1" ht="15.75" hidden="1" outlineLevel="1" thickBot="1">
      <c r="J48" s="47"/>
      <c r="V48" s="35"/>
      <c r="W48" s="35"/>
    </row>
    <row r="49" spans="7:28" s="51" customFormat="1" ht="30" customHeight="1" collapsed="1" thickBot="1">
      <c r="G49" s="52" t="s">
        <v>47</v>
      </c>
      <c r="H49" s="53">
        <f>SUM(H46:H47)</f>
        <v>0</v>
      </c>
      <c r="J49" s="54" t="s">
        <v>67</v>
      </c>
      <c r="V49" s="55"/>
      <c r="W49" s="55"/>
    </row>
    <row r="50" spans="7:28" s="1" customFormat="1" ht="15.75" thickBot="1">
      <c r="J50" s="47"/>
      <c r="V50" s="35"/>
      <c r="W50" s="35"/>
    </row>
    <row r="51" spans="7:28" s="51" customFormat="1" ht="30" customHeight="1" thickBot="1">
      <c r="G51" s="56" t="s">
        <v>48</v>
      </c>
      <c r="H51" s="57">
        <f>ROUND(H49,0)</f>
        <v>0</v>
      </c>
      <c r="J51" s="54" t="s">
        <v>68</v>
      </c>
      <c r="V51" s="55"/>
      <c r="W51" s="55"/>
    </row>
    <row r="52" spans="7:28" s="1" customFormat="1">
      <c r="J52" s="47"/>
      <c r="V52" s="35"/>
      <c r="W52" s="35"/>
    </row>
    <row r="53" spans="7:28">
      <c r="O53" s="1"/>
      <c r="P53" s="1"/>
      <c r="Q53" s="1"/>
      <c r="U53" s="1"/>
      <c r="X53" s="1"/>
      <c r="Y53" s="1"/>
      <c r="Z53" s="1"/>
      <c r="AA53" s="1"/>
    </row>
    <row r="54" spans="7:28">
      <c r="G54" s="1"/>
      <c r="O54" s="1"/>
      <c r="P54" s="1"/>
      <c r="Q54" s="1"/>
      <c r="U54" s="1"/>
      <c r="X54" s="1"/>
      <c r="Y54" s="1"/>
      <c r="Z54" s="1"/>
      <c r="AA54" s="1"/>
    </row>
    <row r="55" spans="7:28">
      <c r="O55" s="1"/>
      <c r="P55" s="1"/>
      <c r="Q55" s="1"/>
    </row>
    <row r="56" spans="7:28">
      <c r="O56" s="1"/>
      <c r="P56" s="1"/>
      <c r="Q56" s="1"/>
      <c r="X56" s="1"/>
      <c r="Y56" s="1"/>
      <c r="Z56" s="1"/>
      <c r="AA56" s="1"/>
    </row>
    <row r="57" spans="7:28">
      <c r="X57" s="1"/>
      <c r="Y57" s="1"/>
      <c r="Z57" s="1"/>
      <c r="AA57" s="1"/>
    </row>
    <row r="58" spans="7:28">
      <c r="X58" s="1"/>
      <c r="Y58" s="1"/>
      <c r="Z58" s="1"/>
      <c r="AA58" s="1"/>
      <c r="AB58" s="1"/>
    </row>
    <row r="59" spans="7:28">
      <c r="X59" s="1"/>
      <c r="Y59" s="1"/>
      <c r="Z59" s="1"/>
      <c r="AA59" s="1"/>
      <c r="AB59" s="1"/>
    </row>
    <row r="60" spans="7:28">
      <c r="X60" s="1"/>
      <c r="Y60" s="1"/>
      <c r="Z60" s="1"/>
      <c r="AA60" s="1"/>
      <c r="AB60" s="1"/>
    </row>
    <row r="61" spans="7:28">
      <c r="X61" s="1"/>
      <c r="Y61" s="1"/>
      <c r="Z61" s="1"/>
      <c r="AA61" s="1"/>
      <c r="AB61" s="1"/>
    </row>
    <row r="62" spans="7:28">
      <c r="X62" s="1"/>
      <c r="Y62" s="1"/>
      <c r="Z62" s="1"/>
      <c r="AA62" s="1"/>
      <c r="AB62" s="1"/>
    </row>
    <row r="63" spans="7:28">
      <c r="X63" s="1"/>
      <c r="Y63" s="1"/>
      <c r="Z63" s="1"/>
      <c r="AA63" s="1"/>
      <c r="AB6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Handicap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2011-11-07T20:30:20Z</dcterms:modified>
</cp:coreProperties>
</file>