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4355" windowHeight="4680" tabRatio="848" activeTab="0"/>
  </bookViews>
  <sheets>
    <sheet name="Cover" sheetId="1" r:id="rId1"/>
    <sheet name="League Inputs" sheetId="2" r:id="rId2"/>
    <sheet name="Fixtures" sheetId="3" r:id="rId3"/>
  </sheets>
  <definedNames/>
  <calcPr fullCalcOnLoad="1"/>
</workbook>
</file>

<file path=xl/sharedStrings.xml><?xml version="1.0" encoding="utf-8"?>
<sst xmlns="http://schemas.openxmlformats.org/spreadsheetml/2006/main" count="260" uniqueCount="95">
  <si>
    <t>A</t>
  </si>
  <si>
    <t>B</t>
  </si>
  <si>
    <t>C</t>
  </si>
  <si>
    <t>D</t>
  </si>
  <si>
    <t>E</t>
  </si>
  <si>
    <t>F</t>
  </si>
  <si>
    <t>v</t>
  </si>
  <si>
    <t>Played</t>
  </si>
  <si>
    <t>Won</t>
  </si>
  <si>
    <t>Drawn</t>
  </si>
  <si>
    <t>Lost</t>
  </si>
  <si>
    <t>GF</t>
  </si>
  <si>
    <t>GA</t>
  </si>
  <si>
    <t>G + / -</t>
  </si>
  <si>
    <t>Team</t>
  </si>
  <si>
    <t>Points</t>
  </si>
  <si>
    <t>Week</t>
  </si>
  <si>
    <t>Home</t>
  </si>
  <si>
    <t>Away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</si>
  <si>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</si>
  <si>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</si>
  <si>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</si>
  <si>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</si>
  <si>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</si>
  <si>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</si>
  <si>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</si>
  <si>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</si>
  <si>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</si>
  <si>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</si>
  <si>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Fixture Code</t>
  </si>
  <si>
    <t>CALCULATIONS</t>
  </si>
  <si>
    <t>END OF SHEET</t>
  </si>
  <si>
    <t>FIXTURES</t>
  </si>
  <si>
    <t>LEAGUE TABLE</t>
  </si>
  <si>
    <t>Away Team</t>
  </si>
  <si>
    <t>Home Team</t>
  </si>
  <si>
    <t>Date</t>
  </si>
  <si>
    <t>Prior Week Table</t>
  </si>
  <si>
    <t>The London Professionals Five a Side</t>
  </si>
  <si>
    <t>THE SPREADSHEET LIBRARY - 6 TEAM FIXTURE GENERATOR AND LEAGUE TABLE CALCULATOR</t>
  </si>
  <si>
    <t>p</t>
  </si>
  <si>
    <t>t</t>
  </si>
  <si>
    <t>q</t>
  </si>
  <si>
    <t xml:space="preserve">Played </t>
  </si>
  <si>
    <t xml:space="preserve">Won </t>
  </si>
  <si>
    <t xml:space="preserve">Drawn </t>
  </si>
  <si>
    <t xml:space="preserve">Lost </t>
  </si>
  <si>
    <t xml:space="preserve">GF </t>
  </si>
  <si>
    <t xml:space="preserve">GA </t>
  </si>
  <si>
    <t xml:space="preserve">G + / - </t>
  </si>
  <si>
    <t xml:space="preserve">Points </t>
  </si>
  <si>
    <t>ENTER POINTS FOR A WIN</t>
  </si>
  <si>
    <t>ENTER POINTS FOR A DRAW</t>
  </si>
  <si>
    <t>ENTER WEEKS AND DATES</t>
  </si>
  <si>
    <t>ENTER TEAM NAMES</t>
  </si>
  <si>
    <t>ENTER LEAGUE NAME</t>
  </si>
  <si>
    <t>INSTRUCTIONS</t>
  </si>
  <si>
    <t>INPUTS</t>
  </si>
  <si>
    <t>Fill in the yellow input cells in the Input section opposite</t>
  </si>
  <si>
    <t>The ten weeks of fixtures are pre set to produce a round robin of home and away matches</t>
  </si>
  <si>
    <t>In the first week, enter the scores in the appropriate yellow boxes on the Fixtures tab</t>
  </si>
  <si>
    <t>Once all scores for the week have been entered, click the "ReCalc" button and the league table will be</t>
  </si>
  <si>
    <t>automatically calculated</t>
  </si>
  <si>
    <t>Then click the "Copy Prior Week Table" button which will paste values into the table below</t>
  </si>
  <si>
    <t>Repeat this process every week</t>
  </si>
  <si>
    <t>SPREADSHEET LIBRARY</t>
  </si>
  <si>
    <t>www.spreadsheet-library.co.uk</t>
  </si>
  <si>
    <t>admin@spreadsheet-library.co.uk</t>
  </si>
  <si>
    <t>WEBSITE</t>
  </si>
  <si>
    <t>EMAIL</t>
  </si>
  <si>
    <t>PRODUCED BY THE SPREADSHEET LIBRARY TEAM</t>
  </si>
  <si>
    <t>© Spreadsheet Library</t>
  </si>
  <si>
    <t>For further Excel tools and guides please visit our website</t>
  </si>
  <si>
    <t>Please direct any queries / requests / suggestions to our email</t>
  </si>
  <si>
    <t>GENERAL GUIDE</t>
  </si>
  <si>
    <t>Read all instructions carefully</t>
  </si>
  <si>
    <t>For educational and experimental purposes, this spreadsheet is provided unprotected. In order to preserve</t>
  </si>
  <si>
    <t>the functionality and integrity of a live file in real use, we strongly recommend -</t>
  </si>
  <si>
    <t>Only change the contents of designated user Input cells</t>
  </si>
  <si>
    <t>Do not make any structural changes to the model</t>
  </si>
  <si>
    <t>Be aware that any such modifications may cause issues that are not always immediately apparent</t>
  </si>
  <si>
    <t>If you do need to modify the spreadsheet in any way, make sure and save new post change versions on a</t>
  </si>
  <si>
    <t>regular basis so that you have a historical recovery should any problems occur</t>
  </si>
  <si>
    <t>DISCLAIMER</t>
  </si>
  <si>
    <t>Whilst every reasonable effort has been made to test the functionality and integrity of this tool, we admit</t>
  </si>
  <si>
    <t>that no spreadsheet can ever be guarenteed to be 100% error free, and no spreadsheet which has not</t>
  </si>
  <si>
    <t>been bespokely designed can purport to be 100% suitable for your specific needs</t>
  </si>
  <si>
    <t>Functionality and appearance may be significantly compromised if using versions pre Excel 2007</t>
  </si>
  <si>
    <t>As noted above, there is a risk of user corruption due to the spreadsheet being unprotected</t>
  </si>
  <si>
    <t>Regrettably therefore, the Spreadsheet Library can accept no liability for any loss (monetarial or otherwise)</t>
  </si>
  <si>
    <t>incurred as a result of using this tool</t>
  </si>
  <si>
    <t>We recommend using this spreadsheet with due care, and sense checking any output to be relied upon</t>
  </si>
  <si>
    <t>You are free to use this spreadsheet as you wish, however, we ask that you expressly stipulate if you have</t>
  </si>
  <si>
    <t>made any modifications prior to distribution so as to protect the reputation of the original</t>
  </si>
  <si>
    <t>FOOTBALL: FIXTURES GENERATOR AND LEAGUE TABLE CALCULATOR (6 TEAMS)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</si>
</sst>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-#,##0_);0_)"/>
    <numFmt numFmtId="165" formatCode="dd\ mmm\ yy"/>
    <numFmt numFmtId="166" formatCode="#,##0;#,##0;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9"/>
      <name val="Calibri"/>
      <family val="2"/>
    </font>
    <font>
      <b/>
      <sz val="14"/>
      <color indexed="9"/>
      <name val="Calibri"/>
      <family val="2"/>
    </font>
    <font>
      <sz val="11"/>
      <color indexed="8"/>
      <name val="Wingdings 3"/>
      <family val="1"/>
    </font>
    <font>
      <b/>
      <sz val="18"/>
      <color indexed="9"/>
      <name val="Wingdings 3"/>
      <family val="1"/>
    </font>
    <font>
      <b/>
      <sz val="14"/>
      <color indexed="9"/>
      <name val="Wingdings 3"/>
      <family val="1"/>
    </font>
    <font>
      <sz val="11"/>
      <color indexed="23"/>
      <name val="Wingdings 3"/>
      <family val="1"/>
    </font>
    <font>
      <sz val="11"/>
      <color indexed="23"/>
      <name val="Calibri"/>
      <family val="2"/>
    </font>
    <font>
      <b/>
      <u val="single"/>
      <sz val="11"/>
      <color indexed="56"/>
      <name val="Calibri"/>
      <family val="2"/>
    </font>
    <font>
      <b/>
      <sz val="60"/>
      <color indexed="22"/>
      <name val="Calibri"/>
      <family val="2"/>
    </font>
    <font>
      <b/>
      <sz val="24"/>
      <color indexed="22"/>
      <name val="Calibri"/>
      <family val="2"/>
    </font>
    <font>
      <b/>
      <sz val="20"/>
      <color indexed="10"/>
      <name val="Calibri"/>
      <family val="0"/>
    </font>
    <font>
      <b/>
      <sz val="14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Calibri"/>
      <family val="2"/>
    </font>
    <font>
      <b/>
      <sz val="14"/>
      <color theme="0"/>
      <name val="Calibri"/>
      <family val="2"/>
    </font>
    <font>
      <sz val="11"/>
      <color theme="1"/>
      <name val="Wingdings 3"/>
      <family val="1"/>
    </font>
    <font>
      <b/>
      <sz val="18"/>
      <color theme="0"/>
      <name val="Wingdings 3"/>
      <family val="1"/>
    </font>
    <font>
      <b/>
      <sz val="14"/>
      <color theme="0"/>
      <name val="Wingdings 3"/>
      <family val="1"/>
    </font>
    <font>
      <sz val="11"/>
      <color theme="0" tint="-0.4999699890613556"/>
      <name val="Wingdings 3"/>
      <family val="1"/>
    </font>
    <font>
      <sz val="11"/>
      <color theme="0" tint="-0.4999699890613556"/>
      <name val="Calibri"/>
      <family val="2"/>
    </font>
    <font>
      <b/>
      <sz val="11"/>
      <color theme="3" tint="-0.4999699890613556"/>
      <name val="Calibri"/>
      <family val="2"/>
    </font>
    <font>
      <b/>
      <u val="single"/>
      <sz val="11"/>
      <color theme="3" tint="-0.4999699890613556"/>
      <name val="Calibri"/>
      <family val="2"/>
    </font>
    <font>
      <b/>
      <sz val="60"/>
      <color theme="0" tint="-0.1499900072813034"/>
      <name val="Calibri"/>
      <family val="2"/>
    </font>
    <font>
      <b/>
      <sz val="24"/>
      <color theme="0" tint="-0.1499900072813034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/>
      <top style="thin">
        <color theme="0" tint="-0.4999699890613556"/>
      </top>
      <bottom style="medium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 style="thin">
        <color theme="0"/>
      </bottom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 style="thin">
        <color theme="0"/>
      </bottom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/>
      <right style="thin">
        <color theme="0" tint="-0.4999699890613556"/>
      </right>
      <top/>
      <bottom style="medium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 style="hair">
        <color theme="0" tint="-0.4999699890613556"/>
      </left>
      <right/>
      <top style="hair">
        <color theme="0" tint="-0.4999699890613556"/>
      </top>
      <bottom style="hair">
        <color theme="0" tint="-0.4999699890613556"/>
      </bottom>
    </border>
    <border>
      <left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/>
      <right/>
      <top/>
      <bottom style="thick">
        <color theme="0" tint="-0.4999699890613556"/>
      </bottom>
    </border>
    <border>
      <left/>
      <right style="thick">
        <color theme="0" tint="-0.4999699890613556"/>
      </right>
      <top/>
      <bottom/>
    </border>
    <border>
      <left/>
      <right style="thick">
        <color theme="0" tint="-0.4999699890613556"/>
      </right>
      <top/>
      <bottom style="thick">
        <color theme="0" tint="-0.4999699890613556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64" fontId="0" fillId="33" borderId="10" xfId="0" applyNumberFormat="1" applyFill="1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33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left"/>
    </xf>
    <xf numFmtId="164" fontId="0" fillId="0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/>
    </xf>
    <xf numFmtId="164" fontId="46" fillId="0" borderId="0" xfId="0" applyNumberFormat="1" applyFont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left"/>
    </xf>
    <xf numFmtId="164" fontId="0" fillId="0" borderId="13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164" fontId="48" fillId="34" borderId="0" xfId="0" applyNumberFormat="1" applyFont="1" applyFill="1" applyAlignment="1">
      <alignment/>
    </xf>
    <xf numFmtId="164" fontId="48" fillId="34" borderId="0" xfId="0" applyNumberFormat="1" applyFont="1" applyFill="1" applyAlignment="1">
      <alignment horizontal="right"/>
    </xf>
    <xf numFmtId="164" fontId="48" fillId="34" borderId="0" xfId="0" applyNumberFormat="1" applyFont="1" applyFill="1" applyAlignment="1">
      <alignment horizontal="center"/>
    </xf>
    <xf numFmtId="164" fontId="48" fillId="34" borderId="0" xfId="0" applyNumberFormat="1" applyFont="1" applyFill="1" applyAlignment="1">
      <alignment horizontal="left"/>
    </xf>
    <xf numFmtId="164" fontId="46" fillId="0" borderId="14" xfId="0" applyNumberFormat="1" applyFont="1" applyBorder="1" applyAlignment="1">
      <alignment horizontal="left"/>
    </xf>
    <xf numFmtId="164" fontId="46" fillId="0" borderId="14" xfId="0" applyNumberFormat="1" applyFont="1" applyBorder="1" applyAlignment="1">
      <alignment horizontal="right"/>
    </xf>
    <xf numFmtId="164" fontId="46" fillId="35" borderId="15" xfId="0" applyNumberFormat="1" applyFont="1" applyFill="1" applyBorder="1" applyAlignment="1">
      <alignment horizontal="left"/>
    </xf>
    <xf numFmtId="164" fontId="46" fillId="35" borderId="15" xfId="0" applyNumberFormat="1" applyFont="1" applyFill="1" applyBorder="1" applyAlignment="1">
      <alignment horizontal="right"/>
    </xf>
    <xf numFmtId="164" fontId="46" fillId="35" borderId="16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164" fontId="0" fillId="0" borderId="17" xfId="0" applyNumberFormat="1" applyBorder="1" applyAlignment="1">
      <alignment horizontal="right"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9" xfId="0" applyNumberFormat="1" applyBorder="1" applyAlignment="1">
      <alignment horizontal="right"/>
    </xf>
    <xf numFmtId="164" fontId="0" fillId="0" borderId="19" xfId="0" applyNumberFormat="1" applyBorder="1" applyAlignment="1">
      <alignment horizontal="center"/>
    </xf>
    <xf numFmtId="164" fontId="0" fillId="0" borderId="19" xfId="0" applyNumberFormat="1" applyBorder="1" applyAlignment="1">
      <alignment horizontal="left"/>
    </xf>
    <xf numFmtId="164" fontId="46" fillId="0" borderId="20" xfId="0" applyNumberFormat="1" applyFont="1" applyBorder="1" applyAlignment="1">
      <alignment horizontal="right"/>
    </xf>
    <xf numFmtId="164" fontId="0" fillId="0" borderId="21" xfId="0" applyNumberFormat="1" applyBorder="1" applyAlignment="1">
      <alignment/>
    </xf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46" fillId="0" borderId="11" xfId="0" applyNumberFormat="1" applyFont="1" applyBorder="1" applyAlignment="1">
      <alignment/>
    </xf>
    <xf numFmtId="164" fontId="46" fillId="0" borderId="12" xfId="0" applyNumberFormat="1" applyFont="1" applyBorder="1" applyAlignment="1">
      <alignment horizontal="center"/>
    </xf>
    <xf numFmtId="164" fontId="46" fillId="0" borderId="24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49" fillId="36" borderId="0" xfId="0" applyNumberFormat="1" applyFont="1" applyFill="1" applyAlignment="1">
      <alignment/>
    </xf>
    <xf numFmtId="164" fontId="49" fillId="36" borderId="0" xfId="0" applyNumberFormat="1" applyFont="1" applyFill="1" applyAlignment="1">
      <alignment horizontal="right"/>
    </xf>
    <xf numFmtId="164" fontId="49" fillId="36" borderId="0" xfId="0" applyNumberFormat="1" applyFont="1" applyFill="1" applyAlignment="1">
      <alignment horizontal="center"/>
    </xf>
    <xf numFmtId="164" fontId="49" fillId="36" borderId="0" xfId="0" applyNumberFormat="1" applyFont="1" applyFill="1" applyAlignment="1">
      <alignment horizontal="left"/>
    </xf>
    <xf numFmtId="164" fontId="46" fillId="35" borderId="25" xfId="0" applyNumberFormat="1" applyFont="1" applyFill="1" applyBorder="1" applyAlignment="1">
      <alignment horizontal="left"/>
    </xf>
    <xf numFmtId="164" fontId="46" fillId="35" borderId="25" xfId="0" applyNumberFormat="1" applyFont="1" applyFill="1" applyBorder="1" applyAlignment="1">
      <alignment horizontal="right"/>
    </xf>
    <xf numFmtId="164" fontId="0" fillId="36" borderId="0" xfId="0" applyNumberFormat="1" applyFill="1" applyAlignment="1">
      <alignment/>
    </xf>
    <xf numFmtId="164" fontId="0" fillId="36" borderId="0" xfId="0" applyNumberFormat="1" applyFill="1" applyBorder="1" applyAlignment="1">
      <alignment/>
    </xf>
    <xf numFmtId="165" fontId="0" fillId="0" borderId="0" xfId="0" applyNumberFormat="1" applyAlignment="1">
      <alignment horizontal="center"/>
    </xf>
    <xf numFmtId="165" fontId="48" fillId="34" borderId="0" xfId="0" applyNumberFormat="1" applyFont="1" applyFill="1" applyAlignment="1">
      <alignment horizontal="center"/>
    </xf>
    <xf numFmtId="165" fontId="49" fillId="36" borderId="0" xfId="0" applyNumberFormat="1" applyFont="1" applyFill="1" applyAlignment="1">
      <alignment horizontal="center"/>
    </xf>
    <xf numFmtId="164" fontId="46" fillId="35" borderId="25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4" fontId="46" fillId="0" borderId="0" xfId="0" applyNumberFormat="1" applyFont="1" applyBorder="1" applyAlignment="1">
      <alignment horizontal="center"/>
    </xf>
    <xf numFmtId="165" fontId="46" fillId="0" borderId="0" xfId="0" applyNumberFormat="1" applyFont="1" applyBorder="1" applyAlignment="1">
      <alignment horizontal="center"/>
    </xf>
    <xf numFmtId="164" fontId="46" fillId="0" borderId="0" xfId="0" applyNumberFormat="1" applyFont="1" applyAlignment="1">
      <alignment horizontal="center"/>
    </xf>
    <xf numFmtId="165" fontId="46" fillId="0" borderId="0" xfId="0" applyNumberFormat="1" applyFont="1" applyAlignment="1">
      <alignment horizontal="center"/>
    </xf>
    <xf numFmtId="164" fontId="50" fillId="0" borderId="0" xfId="0" applyNumberFormat="1" applyFont="1" applyAlignment="1">
      <alignment/>
    </xf>
    <xf numFmtId="0" fontId="50" fillId="0" borderId="0" xfId="0" applyNumberFormat="1" applyFont="1" applyAlignment="1">
      <alignment horizontal="center"/>
    </xf>
    <xf numFmtId="0" fontId="51" fillId="34" borderId="0" xfId="0" applyNumberFormat="1" applyFont="1" applyFill="1" applyAlignment="1">
      <alignment horizontal="center"/>
    </xf>
    <xf numFmtId="0" fontId="52" fillId="36" borderId="0" xfId="0" applyNumberFormat="1" applyFont="1" applyFill="1" applyAlignment="1">
      <alignment horizontal="center"/>
    </xf>
    <xf numFmtId="164" fontId="50" fillId="0" borderId="1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6" fontId="48" fillId="34" borderId="0" xfId="0" applyNumberFormat="1" applyFont="1" applyFill="1" applyAlignment="1">
      <alignment/>
    </xf>
    <xf numFmtId="164" fontId="53" fillId="0" borderId="26" xfId="0" applyNumberFormat="1" applyFont="1" applyBorder="1" applyAlignment="1">
      <alignment horizontal="center"/>
    </xf>
    <xf numFmtId="166" fontId="54" fillId="0" borderId="27" xfId="0" applyNumberFormat="1" applyFont="1" applyBorder="1" applyAlignment="1">
      <alignment horizontal="center"/>
    </xf>
    <xf numFmtId="0" fontId="49" fillId="36" borderId="0" xfId="0" applyFont="1" applyFill="1" applyAlignment="1">
      <alignment/>
    </xf>
    <xf numFmtId="0" fontId="46" fillId="0" borderId="0" xfId="0" applyFont="1" applyAlignment="1">
      <alignment/>
    </xf>
    <xf numFmtId="0" fontId="0" fillId="36" borderId="0" xfId="0" applyFill="1" applyAlignment="1">
      <alignment/>
    </xf>
    <xf numFmtId="0" fontId="0" fillId="34" borderId="0" xfId="0" applyFill="1" applyAlignment="1">
      <alignment/>
    </xf>
    <xf numFmtId="0" fontId="55" fillId="37" borderId="0" xfId="0" applyFont="1" applyFill="1" applyAlignment="1">
      <alignment/>
    </xf>
    <xf numFmtId="0" fontId="56" fillId="37" borderId="0" xfId="52" applyFont="1" applyFill="1" applyAlignment="1" applyProtection="1">
      <alignment/>
      <protection/>
    </xf>
    <xf numFmtId="0" fontId="55" fillId="37" borderId="28" xfId="0" applyFont="1" applyFill="1" applyBorder="1" applyAlignment="1">
      <alignment/>
    </xf>
    <xf numFmtId="0" fontId="55" fillId="37" borderId="29" xfId="0" applyFont="1" applyFill="1" applyBorder="1" applyAlignment="1">
      <alignment/>
    </xf>
    <xf numFmtId="0" fontId="55" fillId="37" borderId="30" xfId="0" applyFont="1" applyFill="1" applyBorder="1" applyAlignment="1">
      <alignment/>
    </xf>
    <xf numFmtId="0" fontId="55" fillId="37" borderId="0" xfId="0" applyFont="1" applyFill="1" applyBorder="1" applyAlignment="1">
      <alignment/>
    </xf>
    <xf numFmtId="0" fontId="57" fillId="34" borderId="0" xfId="0" applyFont="1" applyFill="1" applyAlignment="1">
      <alignment/>
    </xf>
    <xf numFmtId="0" fontId="58" fillId="34" borderId="0" xfId="0" applyFont="1" applyFill="1" applyAlignment="1">
      <alignment/>
    </xf>
    <xf numFmtId="0" fontId="56" fillId="37" borderId="0" xfId="0" applyFont="1" applyFill="1" applyBorder="1" applyAlignment="1">
      <alignment/>
    </xf>
    <xf numFmtId="0" fontId="56" fillId="37" borderId="0" xfId="52" applyFont="1" applyFill="1" applyAlignment="1" applyProtection="1">
      <alignment horizontal="left"/>
      <protection/>
    </xf>
    <xf numFmtId="164" fontId="0" fillId="33" borderId="26" xfId="0" applyNumberFormat="1" applyFill="1" applyBorder="1" applyAlignment="1">
      <alignment horizontal="left"/>
    </xf>
    <xf numFmtId="164" fontId="0" fillId="33" borderId="27" xfId="0" applyNumberFormat="1" applyFill="1" applyBorder="1" applyAlignment="1">
      <alignment horizontal="left"/>
    </xf>
    <xf numFmtId="164" fontId="0" fillId="33" borderId="31" xfId="0" applyNumberForma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9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  <border/>
    </dxf>
    <dxf>
      <font>
        <color rgb="FFFF0000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25</xdr:row>
      <xdr:rowOff>9525</xdr:rowOff>
    </xdr:from>
    <xdr:to>
      <xdr:col>18</xdr:col>
      <xdr:colOff>476250</xdr:colOff>
      <xdr:row>29</xdr:row>
      <xdr:rowOff>152400</xdr:rowOff>
    </xdr:to>
    <xdr:sp macro="[0]!ReCalc">
      <xdr:nvSpPr>
        <xdr:cNvPr id="1" name="Bevel 2"/>
        <xdr:cNvSpPr>
          <a:spLocks/>
        </xdr:cNvSpPr>
      </xdr:nvSpPr>
      <xdr:spPr>
        <a:xfrm>
          <a:off x="8372475" y="4733925"/>
          <a:ext cx="1828800" cy="904875"/>
        </a:xfrm>
        <a:prstGeom prst="bevel">
          <a:avLst/>
        </a:prstGeom>
        <a:solidFill>
          <a:srgbClr val="BFBFB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RECALC</a:t>
          </a:r>
        </a:p>
      </xdr:txBody>
    </xdr:sp>
    <xdr:clientData/>
  </xdr:twoCellAnchor>
  <xdr:twoCellAnchor>
    <xdr:from>
      <xdr:col>19</xdr:col>
      <xdr:colOff>180975</xdr:colOff>
      <xdr:row>25</xdr:row>
      <xdr:rowOff>9525</xdr:rowOff>
    </xdr:from>
    <xdr:to>
      <xdr:col>22</xdr:col>
      <xdr:colOff>133350</xdr:colOff>
      <xdr:row>29</xdr:row>
      <xdr:rowOff>152400</xdr:rowOff>
    </xdr:to>
    <xdr:sp macro="[0]!Clear">
      <xdr:nvSpPr>
        <xdr:cNvPr id="2" name="Bevel 5"/>
        <xdr:cNvSpPr>
          <a:spLocks/>
        </xdr:cNvSpPr>
      </xdr:nvSpPr>
      <xdr:spPr>
        <a:xfrm>
          <a:off x="10525125" y="4733925"/>
          <a:ext cx="1809750" cy="904875"/>
        </a:xfrm>
        <a:prstGeom prst="bevel">
          <a:avLst/>
        </a:prstGeom>
        <a:solidFill>
          <a:srgbClr val="BFBFB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Clear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Results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in@spreadsheet-library.co.uk" TargetMode="External" /><Relationship Id="rId2" Type="http://schemas.openxmlformats.org/officeDocument/2006/relationships/hyperlink" Target="http://www.spreadsheet-library.co.uk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theme="3" tint="-0.4999699890613556"/>
  </sheetPr>
  <dimension ref="A1:CW44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01" width="2.7109375" style="0" customWidth="1"/>
  </cols>
  <sheetData>
    <row r="1" spans="1:101" ht="76.5">
      <c r="A1" s="85"/>
      <c r="B1" s="85" t="s">
        <v>65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</row>
    <row r="2" spans="1:101" ht="1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</row>
    <row r="3" spans="1:101" ht="31.5">
      <c r="A3" s="86"/>
      <c r="B3" s="86"/>
      <c r="C3" s="86"/>
      <c r="D3" s="86" t="s">
        <v>94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</row>
    <row r="4" spans="1:101" ht="1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</row>
    <row r="5" spans="1:101" ht="1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</row>
    <row r="6" spans="1:101" ht="6" customHeight="1">
      <c r="A6" s="78"/>
      <c r="B6" s="78"/>
      <c r="C6" s="78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2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</row>
    <row r="7" spans="1:101" ht="15">
      <c r="A7" s="78"/>
      <c r="B7" s="78"/>
      <c r="C7" s="78"/>
      <c r="D7" s="84"/>
      <c r="E7" s="87" t="s">
        <v>74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2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</row>
    <row r="8" spans="1:101" ht="6" customHeight="1">
      <c r="A8" s="78"/>
      <c r="B8" s="78"/>
      <c r="C8" s="78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2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</row>
    <row r="9" spans="1:101" ht="15">
      <c r="A9" s="78"/>
      <c r="B9" s="78"/>
      <c r="C9" s="78"/>
      <c r="D9" s="84"/>
      <c r="E9" s="84"/>
      <c r="F9" s="84" t="s">
        <v>75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2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</row>
    <row r="10" spans="1:101" ht="6" customHeight="1">
      <c r="A10" s="78"/>
      <c r="B10" s="78"/>
      <c r="C10" s="78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2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</row>
    <row r="11" spans="1:101" ht="15">
      <c r="A11" s="78"/>
      <c r="B11" s="78"/>
      <c r="C11" s="78"/>
      <c r="D11" s="84"/>
      <c r="E11" s="84"/>
      <c r="F11" s="84" t="s">
        <v>76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2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</row>
    <row r="12" spans="1:101" ht="15">
      <c r="A12" s="78"/>
      <c r="B12" s="78"/>
      <c r="C12" s="78"/>
      <c r="D12" s="84"/>
      <c r="E12" s="84"/>
      <c r="F12" s="84" t="s">
        <v>77</v>
      </c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2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</row>
    <row r="13" spans="1:101" ht="6" customHeight="1">
      <c r="A13" s="78"/>
      <c r="B13" s="78"/>
      <c r="C13" s="78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2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</row>
    <row r="14" spans="1:101" ht="15">
      <c r="A14" s="78"/>
      <c r="B14" s="78"/>
      <c r="C14" s="78"/>
      <c r="D14" s="84"/>
      <c r="E14" s="84"/>
      <c r="F14" s="84"/>
      <c r="G14" s="84" t="s">
        <v>78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2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</row>
    <row r="15" spans="1:101" ht="6" customHeight="1">
      <c r="A15" s="78"/>
      <c r="B15" s="78"/>
      <c r="C15" s="78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2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</row>
    <row r="16" spans="1:101" ht="15">
      <c r="A16" s="78"/>
      <c r="B16" s="78"/>
      <c r="C16" s="78"/>
      <c r="D16" s="84"/>
      <c r="E16" s="84"/>
      <c r="F16" s="84"/>
      <c r="G16" s="84" t="s">
        <v>79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2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</row>
    <row r="17" spans="1:101" ht="15">
      <c r="A17" s="78"/>
      <c r="B17" s="78"/>
      <c r="C17" s="78"/>
      <c r="D17" s="84"/>
      <c r="E17" s="84"/>
      <c r="F17" s="84"/>
      <c r="G17" s="84"/>
      <c r="H17" s="84" t="s">
        <v>80</v>
      </c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2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</row>
    <row r="18" spans="1:101" ht="6" customHeight="1">
      <c r="A18" s="78"/>
      <c r="B18" s="78"/>
      <c r="C18" s="78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2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</row>
    <row r="19" spans="1:101" ht="15">
      <c r="A19" s="78"/>
      <c r="B19" s="78"/>
      <c r="C19" s="78"/>
      <c r="D19" s="84"/>
      <c r="E19" s="84"/>
      <c r="F19" s="84" t="s">
        <v>81</v>
      </c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2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</row>
    <row r="20" spans="1:101" ht="15">
      <c r="A20" s="78"/>
      <c r="B20" s="78"/>
      <c r="C20" s="78"/>
      <c r="D20" s="84"/>
      <c r="E20" s="84"/>
      <c r="F20" s="84"/>
      <c r="G20" s="84" t="s">
        <v>82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2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</row>
    <row r="21" spans="1:101" ht="15">
      <c r="A21" s="78"/>
      <c r="B21" s="78"/>
      <c r="C21" s="78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2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</row>
    <row r="22" spans="1:101" ht="15">
      <c r="A22" s="78"/>
      <c r="B22" s="78"/>
      <c r="C22" s="78"/>
      <c r="D22" s="84"/>
      <c r="E22" s="87" t="s">
        <v>83</v>
      </c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2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</row>
    <row r="23" spans="1:101" ht="6" customHeight="1">
      <c r="A23" s="78"/>
      <c r="B23" s="78"/>
      <c r="C23" s="78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2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</row>
    <row r="24" spans="1:101" ht="15">
      <c r="A24" s="78"/>
      <c r="B24" s="78"/>
      <c r="C24" s="78"/>
      <c r="D24" s="84"/>
      <c r="E24" s="84"/>
      <c r="F24" s="84" t="s">
        <v>84</v>
      </c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2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</row>
    <row r="25" spans="1:101" ht="15">
      <c r="A25" s="78"/>
      <c r="B25" s="78"/>
      <c r="C25" s="78"/>
      <c r="D25" s="84"/>
      <c r="E25" s="84"/>
      <c r="F25" s="84"/>
      <c r="G25" s="84" t="s">
        <v>85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2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</row>
    <row r="26" spans="1:101" ht="15">
      <c r="A26" s="78"/>
      <c r="B26" s="78"/>
      <c r="C26" s="78"/>
      <c r="D26" s="84"/>
      <c r="E26" s="84"/>
      <c r="F26" s="84"/>
      <c r="G26" s="84" t="s">
        <v>86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2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</row>
    <row r="27" spans="1:101" ht="6" customHeight="1">
      <c r="A27" s="78"/>
      <c r="B27" s="78"/>
      <c r="C27" s="78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2"/>
      <c r="AP27" s="78"/>
      <c r="AQ27" s="78"/>
      <c r="AR27" s="78"/>
      <c r="AS27" s="78"/>
      <c r="AT27" s="78"/>
      <c r="AU27" s="78"/>
      <c r="AV27" s="78"/>
      <c r="AW27" s="78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82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</row>
    <row r="28" spans="1:101" ht="15">
      <c r="A28" s="78"/>
      <c r="B28" s="78"/>
      <c r="C28" s="78"/>
      <c r="D28" s="84"/>
      <c r="E28" s="84"/>
      <c r="F28" s="84" t="s">
        <v>87</v>
      </c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2"/>
      <c r="AP28" s="78"/>
      <c r="AQ28" s="78"/>
      <c r="AR28" s="78"/>
      <c r="AS28" s="78"/>
      <c r="AT28" s="78"/>
      <c r="AU28" s="78"/>
      <c r="AV28" s="78"/>
      <c r="AW28" s="78"/>
      <c r="AX28" s="79"/>
      <c r="AY28" s="79" t="s">
        <v>70</v>
      </c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82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</row>
    <row r="29" spans="1:101" ht="6" customHeight="1">
      <c r="A29" s="78"/>
      <c r="B29" s="78"/>
      <c r="C29" s="78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2"/>
      <c r="AP29" s="78"/>
      <c r="AQ29" s="78"/>
      <c r="AR29" s="78"/>
      <c r="AS29" s="78"/>
      <c r="AT29" s="78"/>
      <c r="AU29" s="78"/>
      <c r="AV29" s="78"/>
      <c r="AW29" s="78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82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</row>
    <row r="30" spans="1:101" ht="15">
      <c r="A30" s="78"/>
      <c r="B30" s="78"/>
      <c r="C30" s="78"/>
      <c r="D30" s="84"/>
      <c r="E30" s="84"/>
      <c r="F30" s="84" t="s">
        <v>88</v>
      </c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2"/>
      <c r="AP30" s="78"/>
      <c r="AQ30" s="78"/>
      <c r="AR30" s="78"/>
      <c r="AS30" s="78"/>
      <c r="AT30" s="78"/>
      <c r="AU30" s="78"/>
      <c r="AV30" s="78"/>
      <c r="AW30" s="78"/>
      <c r="AX30" s="79"/>
      <c r="AY30" s="79"/>
      <c r="AZ30" s="79" t="s">
        <v>72</v>
      </c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82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</row>
    <row r="31" spans="1:101" ht="6" customHeight="1">
      <c r="A31" s="78"/>
      <c r="B31" s="78"/>
      <c r="C31" s="78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2"/>
      <c r="AP31" s="78"/>
      <c r="AQ31" s="78"/>
      <c r="AR31" s="78"/>
      <c r="AS31" s="78"/>
      <c r="AT31" s="78"/>
      <c r="AU31" s="78"/>
      <c r="AV31" s="78"/>
      <c r="AW31" s="78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82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</row>
    <row r="32" spans="1:101" ht="15">
      <c r="A32" s="78"/>
      <c r="B32" s="78"/>
      <c r="C32" s="78"/>
      <c r="D32" s="84"/>
      <c r="E32" s="84"/>
      <c r="F32" s="84" t="s">
        <v>89</v>
      </c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2"/>
      <c r="AP32" s="78"/>
      <c r="AQ32" s="78"/>
      <c r="AR32" s="78"/>
      <c r="AS32" s="78"/>
      <c r="AT32" s="78"/>
      <c r="AU32" s="78"/>
      <c r="AV32" s="78"/>
      <c r="AW32" s="78"/>
      <c r="AX32" s="79"/>
      <c r="AY32" s="79"/>
      <c r="AZ32" s="79"/>
      <c r="BA32" s="79" t="s">
        <v>68</v>
      </c>
      <c r="BB32" s="79"/>
      <c r="BC32" s="79"/>
      <c r="BD32" s="79"/>
      <c r="BE32" s="79"/>
      <c r="BF32" s="79"/>
      <c r="BG32" s="88" t="s">
        <v>66</v>
      </c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79"/>
      <c r="BU32" s="82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</row>
    <row r="33" spans="1:101" ht="15">
      <c r="A33" s="78"/>
      <c r="B33" s="78"/>
      <c r="C33" s="78"/>
      <c r="D33" s="84"/>
      <c r="E33" s="84"/>
      <c r="F33" s="84"/>
      <c r="G33" s="84" t="s">
        <v>90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2"/>
      <c r="AP33" s="78"/>
      <c r="AQ33" s="78"/>
      <c r="AR33" s="78"/>
      <c r="AS33" s="78"/>
      <c r="AT33" s="78"/>
      <c r="AU33" s="78"/>
      <c r="AV33" s="78"/>
      <c r="AW33" s="78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82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</row>
    <row r="34" spans="1:101" ht="6" customHeight="1">
      <c r="A34" s="78"/>
      <c r="B34" s="78"/>
      <c r="C34" s="78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2"/>
      <c r="AP34" s="78"/>
      <c r="AQ34" s="78"/>
      <c r="AR34" s="78"/>
      <c r="AS34" s="78"/>
      <c r="AT34" s="78"/>
      <c r="AU34" s="78"/>
      <c r="AV34" s="78"/>
      <c r="AW34" s="78"/>
      <c r="AX34" s="79"/>
      <c r="AY34" s="79"/>
      <c r="AZ34" s="79"/>
      <c r="BA34" s="79"/>
      <c r="BB34" s="79"/>
      <c r="BC34" s="79"/>
      <c r="BD34" s="79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79"/>
      <c r="BS34" s="79"/>
      <c r="BT34" s="79"/>
      <c r="BU34" s="82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</row>
    <row r="35" spans="1:101" ht="15">
      <c r="A35" s="78"/>
      <c r="B35" s="78"/>
      <c r="C35" s="78"/>
      <c r="D35" s="84"/>
      <c r="E35" s="84"/>
      <c r="F35" s="84" t="s">
        <v>91</v>
      </c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2"/>
      <c r="AP35" s="78"/>
      <c r="AQ35" s="78"/>
      <c r="AR35" s="78"/>
      <c r="AS35" s="78"/>
      <c r="AT35" s="78"/>
      <c r="AU35" s="78"/>
      <c r="AV35" s="78"/>
      <c r="AW35" s="78"/>
      <c r="AX35" s="79"/>
      <c r="AY35" s="79"/>
      <c r="AZ35" s="79" t="s">
        <v>73</v>
      </c>
      <c r="BA35" s="79"/>
      <c r="BB35" s="79"/>
      <c r="BC35" s="79"/>
      <c r="BD35" s="79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79"/>
      <c r="BS35" s="79"/>
      <c r="BT35" s="79"/>
      <c r="BU35" s="82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</row>
    <row r="36" spans="1:101" ht="6" customHeight="1">
      <c r="A36" s="78"/>
      <c r="B36" s="78"/>
      <c r="C36" s="78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2"/>
      <c r="AP36" s="78"/>
      <c r="AQ36" s="78"/>
      <c r="AR36" s="78"/>
      <c r="AS36" s="78"/>
      <c r="AT36" s="78"/>
      <c r="AU36" s="78"/>
      <c r="AV36" s="78"/>
      <c r="AW36" s="78"/>
      <c r="AX36" s="79"/>
      <c r="AY36" s="79"/>
      <c r="AZ36" s="79"/>
      <c r="BA36" s="79"/>
      <c r="BB36" s="79"/>
      <c r="BC36" s="79"/>
      <c r="BD36" s="79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79"/>
      <c r="BS36" s="79"/>
      <c r="BT36" s="79"/>
      <c r="BU36" s="82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</row>
    <row r="37" spans="1:101" ht="15">
      <c r="A37" s="78"/>
      <c r="B37" s="78"/>
      <c r="C37" s="78"/>
      <c r="D37" s="84"/>
      <c r="E37" s="84"/>
      <c r="F37" s="84" t="s">
        <v>92</v>
      </c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2"/>
      <c r="AP37" s="78"/>
      <c r="AQ37" s="78"/>
      <c r="AR37" s="78"/>
      <c r="AS37" s="78"/>
      <c r="AT37" s="78"/>
      <c r="AU37" s="78"/>
      <c r="AV37" s="78"/>
      <c r="AW37" s="78"/>
      <c r="AX37" s="79"/>
      <c r="AY37" s="79"/>
      <c r="AZ37" s="79"/>
      <c r="BA37" s="79" t="s">
        <v>69</v>
      </c>
      <c r="BB37" s="79"/>
      <c r="BC37" s="79"/>
      <c r="BD37" s="79"/>
      <c r="BE37" s="79"/>
      <c r="BF37" s="79"/>
      <c r="BG37" s="88" t="s">
        <v>67</v>
      </c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79"/>
      <c r="BU37" s="82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</row>
    <row r="38" spans="1:101" ht="15">
      <c r="A38" s="78"/>
      <c r="B38" s="78"/>
      <c r="C38" s="78"/>
      <c r="D38" s="84"/>
      <c r="E38" s="84"/>
      <c r="F38" s="84"/>
      <c r="G38" s="84" t="s">
        <v>93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2"/>
      <c r="AP38" s="78"/>
      <c r="AQ38" s="78"/>
      <c r="AR38" s="78"/>
      <c r="AS38" s="78"/>
      <c r="AT38" s="78"/>
      <c r="AU38" s="78"/>
      <c r="AV38" s="78"/>
      <c r="AW38" s="78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82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</row>
    <row r="39" spans="1:101" ht="15">
      <c r="A39" s="78"/>
      <c r="B39" s="78"/>
      <c r="C39" s="78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2"/>
      <c r="AP39" s="78"/>
      <c r="AQ39" s="78"/>
      <c r="AR39" s="78"/>
      <c r="AS39" s="78"/>
      <c r="AT39" s="78"/>
      <c r="AU39" s="78"/>
      <c r="AV39" s="78"/>
      <c r="AW39" s="78"/>
      <c r="AX39" s="79"/>
      <c r="AY39" s="79" t="s">
        <v>71</v>
      </c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82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</row>
    <row r="40" spans="1:101" ht="15.75" thickBot="1">
      <c r="A40" s="78"/>
      <c r="B40" s="78"/>
      <c r="C40" s="78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3"/>
      <c r="AP40" s="78"/>
      <c r="AQ40" s="78"/>
      <c r="AR40" s="78"/>
      <c r="AS40" s="78"/>
      <c r="AT40" s="78"/>
      <c r="AU40" s="78"/>
      <c r="AV40" s="78"/>
      <c r="AW40" s="78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3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</row>
    <row r="41" spans="1:101" ht="15.75" thickTop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</row>
    <row r="42" spans="1:101" ht="1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</row>
    <row r="43" spans="1:101" ht="1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</row>
    <row r="44" spans="1:101" ht="1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</row>
  </sheetData>
  <sheetProtection/>
  <mergeCells count="2">
    <mergeCell ref="BG32:BS32"/>
    <mergeCell ref="BG37:BS37"/>
  </mergeCells>
  <hyperlinks>
    <hyperlink ref="BG37" r:id="rId1" display="admin@spreadsheet-library.co.uk"/>
    <hyperlink ref="BG32" r:id="rId2" display="www.spreadsheet-library.co.uk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B2:BB32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6" width="1.7109375" style="0" customWidth="1"/>
    <col min="7" max="15" width="11.7109375" style="0" customWidth="1"/>
    <col min="16" max="20" width="1.7109375" style="0" customWidth="1"/>
    <col min="21" max="25" width="11.7109375" style="0" customWidth="1"/>
  </cols>
  <sheetData>
    <row r="2" spans="2:54" s="1" customFormat="1" ht="23.25">
      <c r="B2" s="23"/>
      <c r="C2" s="23" t="s">
        <v>39</v>
      </c>
      <c r="D2" s="23"/>
      <c r="E2" s="23"/>
      <c r="F2" s="23"/>
      <c r="G2" s="25"/>
      <c r="H2" s="56"/>
      <c r="I2" s="56"/>
      <c r="J2" s="23"/>
      <c r="K2" s="24"/>
      <c r="L2" s="25"/>
      <c r="M2" s="25"/>
      <c r="N2" s="25"/>
      <c r="O2" s="26"/>
      <c r="P2" s="23"/>
      <c r="Q2" s="23"/>
      <c r="R2" s="23"/>
      <c r="S2" s="26"/>
      <c r="T2" s="26"/>
      <c r="U2" s="24"/>
      <c r="V2" s="24"/>
      <c r="W2" s="24"/>
      <c r="X2" s="24"/>
      <c r="Y2" s="24"/>
      <c r="Z2" s="24"/>
      <c r="AA2" s="24"/>
      <c r="AB2" s="24"/>
      <c r="AC2" s="23"/>
      <c r="AD2" s="23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ht="7.5" customHeight="1"/>
    <row r="4" spans="2:30" ht="18.75">
      <c r="B4" s="75"/>
      <c r="C4" s="75"/>
      <c r="D4" s="75" t="s">
        <v>56</v>
      </c>
      <c r="E4" s="75"/>
      <c r="F4" s="75"/>
      <c r="G4" s="75"/>
      <c r="H4" s="75"/>
      <c r="I4" s="75"/>
      <c r="J4" s="75"/>
      <c r="K4" s="75"/>
      <c r="L4" s="75"/>
      <c r="M4" s="75"/>
      <c r="N4" s="75"/>
      <c r="P4" s="75"/>
      <c r="Q4" s="75" t="s">
        <v>57</v>
      </c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2:16" ht="15">
      <c r="B5" s="77"/>
      <c r="P5" s="77"/>
    </row>
    <row r="6" spans="2:26" ht="15">
      <c r="B6" s="77"/>
      <c r="E6" t="s">
        <v>58</v>
      </c>
      <c r="P6" s="77"/>
      <c r="U6" s="76" t="s">
        <v>55</v>
      </c>
      <c r="W6" s="89" t="s">
        <v>38</v>
      </c>
      <c r="X6" s="91"/>
      <c r="Y6" s="91"/>
      <c r="Z6" s="90"/>
    </row>
    <row r="7" spans="2:16" ht="15">
      <c r="B7" s="77"/>
      <c r="P7" s="77"/>
    </row>
    <row r="8" spans="2:16" ht="15">
      <c r="B8" s="77"/>
      <c r="P8" s="77"/>
    </row>
    <row r="9" spans="2:24" ht="15">
      <c r="B9" s="77"/>
      <c r="P9" s="77"/>
      <c r="U9" s="76" t="s">
        <v>54</v>
      </c>
      <c r="W9" s="89" t="s">
        <v>0</v>
      </c>
      <c r="X9" s="90"/>
    </row>
    <row r="10" spans="2:24" ht="15">
      <c r="B10" s="77"/>
      <c r="E10" t="s">
        <v>59</v>
      </c>
      <c r="P10" s="77"/>
      <c r="W10" s="89" t="s">
        <v>1</v>
      </c>
      <c r="X10" s="90"/>
    </row>
    <row r="11" spans="2:24" ht="15">
      <c r="B11" s="77"/>
      <c r="P11" s="77"/>
      <c r="W11" s="89" t="s">
        <v>2</v>
      </c>
      <c r="X11" s="90"/>
    </row>
    <row r="12" spans="2:24" ht="15">
      <c r="B12" s="77"/>
      <c r="P12" s="77"/>
      <c r="W12" s="89" t="s">
        <v>3</v>
      </c>
      <c r="X12" s="90"/>
    </row>
    <row r="13" spans="2:24" ht="15">
      <c r="B13" s="77"/>
      <c r="E13" t="s">
        <v>60</v>
      </c>
      <c r="P13" s="77"/>
      <c r="W13" s="89" t="s">
        <v>4</v>
      </c>
      <c r="X13" s="90"/>
    </row>
    <row r="14" spans="2:24" ht="15">
      <c r="B14" s="77"/>
      <c r="P14" s="77"/>
      <c r="W14" s="89" t="s">
        <v>5</v>
      </c>
      <c r="X14" s="90"/>
    </row>
    <row r="15" spans="2:16" ht="15">
      <c r="B15" s="77"/>
      <c r="F15" t="s">
        <v>61</v>
      </c>
      <c r="P15" s="77"/>
    </row>
    <row r="16" spans="2:16" ht="15">
      <c r="B16" s="77"/>
      <c r="F16" t="s">
        <v>62</v>
      </c>
      <c r="P16" s="77"/>
    </row>
    <row r="17" spans="2:25" ht="15">
      <c r="B17" s="77"/>
      <c r="P17" s="77"/>
      <c r="U17" s="76" t="s">
        <v>53</v>
      </c>
      <c r="X17" s="5" t="s">
        <v>19</v>
      </c>
      <c r="Y17" s="10">
        <v>40857</v>
      </c>
    </row>
    <row r="18" spans="2:25" ht="15">
      <c r="B18" s="77"/>
      <c r="F18" t="s">
        <v>63</v>
      </c>
      <c r="P18" s="77"/>
      <c r="X18" s="5" t="s">
        <v>20</v>
      </c>
      <c r="Y18" s="10">
        <f aca="true" t="shared" si="0" ref="Y18:Y26">Y17+7</f>
        <v>40864</v>
      </c>
    </row>
    <row r="19" spans="2:25" ht="15">
      <c r="B19" s="77"/>
      <c r="P19" s="77"/>
      <c r="X19" s="5" t="s">
        <v>21</v>
      </c>
      <c r="Y19" s="10">
        <f t="shared" si="0"/>
        <v>40871</v>
      </c>
    </row>
    <row r="20" spans="2:25" ht="15">
      <c r="B20" s="77"/>
      <c r="E20" t="s">
        <v>64</v>
      </c>
      <c r="P20" s="77"/>
      <c r="X20" s="5" t="s">
        <v>22</v>
      </c>
      <c r="Y20" s="10">
        <f t="shared" si="0"/>
        <v>40878</v>
      </c>
    </row>
    <row r="21" spans="2:25" ht="15">
      <c r="B21" s="77"/>
      <c r="P21" s="77"/>
      <c r="X21" s="5" t="s">
        <v>23</v>
      </c>
      <c r="Y21" s="10">
        <f t="shared" si="0"/>
        <v>40885</v>
      </c>
    </row>
    <row r="22" spans="2:25" ht="15">
      <c r="B22" s="77"/>
      <c r="P22" s="77"/>
      <c r="X22" s="5" t="s">
        <v>24</v>
      </c>
      <c r="Y22" s="10">
        <f t="shared" si="0"/>
        <v>40892</v>
      </c>
    </row>
    <row r="23" spans="2:25" ht="15">
      <c r="B23" s="77"/>
      <c r="P23" s="77"/>
      <c r="X23" s="5" t="s">
        <v>25</v>
      </c>
      <c r="Y23" s="10">
        <f t="shared" si="0"/>
        <v>40899</v>
      </c>
    </row>
    <row r="24" spans="2:25" ht="15">
      <c r="B24" s="77"/>
      <c r="P24" s="77"/>
      <c r="X24" s="5" t="s">
        <v>26</v>
      </c>
      <c r="Y24" s="10">
        <f t="shared" si="0"/>
        <v>40906</v>
      </c>
    </row>
    <row r="25" spans="2:25" ht="15">
      <c r="B25" s="77"/>
      <c r="P25" s="77"/>
      <c r="X25" s="5" t="s">
        <v>27</v>
      </c>
      <c r="Y25" s="10">
        <f t="shared" si="0"/>
        <v>40913</v>
      </c>
    </row>
    <row r="26" spans="2:25" ht="15">
      <c r="B26" s="77"/>
      <c r="P26" s="77"/>
      <c r="X26" s="5" t="s">
        <v>28</v>
      </c>
      <c r="Y26" s="10">
        <f t="shared" si="0"/>
        <v>40920</v>
      </c>
    </row>
    <row r="27" spans="2:16" ht="15">
      <c r="B27" s="77"/>
      <c r="P27" s="77"/>
    </row>
    <row r="28" spans="2:16" ht="15">
      <c r="B28" s="77"/>
      <c r="P28" s="77"/>
    </row>
    <row r="29" spans="2:25" ht="15">
      <c r="B29" s="77"/>
      <c r="P29" s="77"/>
      <c r="U29" s="76" t="s">
        <v>51</v>
      </c>
      <c r="X29" s="7">
        <v>3</v>
      </c>
      <c r="Y29" s="1"/>
    </row>
    <row r="30" spans="2:24" ht="15">
      <c r="B30" s="77"/>
      <c r="P30" s="77"/>
      <c r="U30" s="76" t="s">
        <v>52</v>
      </c>
      <c r="X30" s="7">
        <v>1</v>
      </c>
    </row>
    <row r="31" spans="2:16" ht="15">
      <c r="B31" s="77"/>
      <c r="P31" s="77"/>
    </row>
    <row r="32" spans="2:16" ht="15">
      <c r="B32" s="77"/>
      <c r="P32" s="77"/>
    </row>
  </sheetData>
  <sheetProtection/>
  <mergeCells count="7">
    <mergeCell ref="W13:X13"/>
    <mergeCell ref="W14:X14"/>
    <mergeCell ref="W6:Z6"/>
    <mergeCell ref="W9:X9"/>
    <mergeCell ref="W10:X10"/>
    <mergeCell ref="W11:X11"/>
    <mergeCell ref="W12:X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theme="8" tint="-0.4999699890613556"/>
  </sheetPr>
  <dimension ref="B2:AW136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 outlineLevelRow="2"/>
  <cols>
    <col min="1" max="1" width="2.7109375" style="1" customWidth="1"/>
    <col min="2" max="5" width="1.7109375" style="1" customWidth="1"/>
    <col min="6" max="6" width="15.7109375" style="1" customWidth="1"/>
    <col min="7" max="7" width="9.140625" style="3" customWidth="1"/>
    <col min="8" max="8" width="13.28125" style="55" bestFit="1" customWidth="1"/>
    <col min="9" max="9" width="5.7109375" style="1" customWidth="1"/>
    <col min="10" max="10" width="20.7109375" style="2" customWidth="1"/>
    <col min="11" max="11" width="5.7109375" style="3" customWidth="1"/>
    <col min="12" max="12" width="4.7109375" style="3" customWidth="1"/>
    <col min="13" max="13" width="5.7109375" style="3" customWidth="1"/>
    <col min="14" max="14" width="20.7109375" style="4" customWidth="1"/>
    <col min="15" max="15" width="9.7109375" style="1" customWidth="1"/>
    <col min="16" max="16" width="1.7109375" style="1" customWidth="1"/>
    <col min="17" max="17" width="2.7109375" style="1" customWidth="1"/>
    <col min="18" max="18" width="20.7109375" style="4" customWidth="1"/>
    <col min="19" max="26" width="9.28125" style="2" bestFit="1" customWidth="1"/>
    <col min="27" max="27" width="2.7109375" style="1" customWidth="1"/>
    <col min="28" max="28" width="2.7109375" style="67" customWidth="1"/>
    <col min="29" max="29" width="2.7109375" style="71" customWidth="1"/>
    <col min="30" max="32" width="9.140625" style="1" customWidth="1"/>
    <col min="33" max="33" width="9.140625" style="3" customWidth="1"/>
    <col min="34" max="34" width="9.140625" style="1" customWidth="1"/>
    <col min="35" max="35" width="9.140625" style="3" customWidth="1"/>
    <col min="36" max="36" width="9.140625" style="1" customWidth="1"/>
    <col min="37" max="37" width="30.7109375" style="1" customWidth="1"/>
    <col min="38" max="40" width="9.140625" style="3" customWidth="1"/>
    <col min="41" max="41" width="9.140625" style="1" customWidth="1"/>
    <col min="42" max="16384" width="9.140625" style="1" customWidth="1"/>
  </cols>
  <sheetData>
    <row r="2" spans="2:49" ht="23.25">
      <c r="B2" s="23"/>
      <c r="C2" s="23" t="str">
        <f>""&amp;UPPER('League Inputs'!$W$6)&amp;" FIXTURES AND LEAGUE TABLE"</f>
        <v>THE LONDON PROFESSIONALS FIVE A SIDE FIXTURES AND LEAGUE TABLE</v>
      </c>
      <c r="D2" s="23"/>
      <c r="E2" s="23"/>
      <c r="F2" s="23"/>
      <c r="G2" s="25"/>
      <c r="H2" s="56"/>
      <c r="I2" s="23"/>
      <c r="J2" s="24"/>
      <c r="K2" s="25"/>
      <c r="L2" s="25"/>
      <c r="M2" s="25"/>
      <c r="N2" s="26"/>
      <c r="O2" s="23"/>
      <c r="P2" s="23"/>
      <c r="Q2" s="23"/>
      <c r="R2" s="26"/>
      <c r="S2" s="24"/>
      <c r="T2" s="24"/>
      <c r="U2" s="24"/>
      <c r="V2" s="24"/>
      <c r="W2" s="24"/>
      <c r="X2" s="24"/>
      <c r="Y2" s="24"/>
      <c r="Z2" s="24"/>
      <c r="AA2" s="23"/>
      <c r="AB2" s="68"/>
      <c r="AC2" s="72"/>
      <c r="AD2" s="23"/>
      <c r="AE2" s="23"/>
      <c r="AF2" s="23"/>
      <c r="AG2" s="25"/>
      <c r="AH2" s="23"/>
      <c r="AI2" s="25"/>
      <c r="AJ2" s="23"/>
      <c r="AK2" s="23"/>
      <c r="AL2" s="25"/>
      <c r="AM2" s="25"/>
      <c r="AN2" s="25"/>
      <c r="AO2" s="23"/>
      <c r="AP2" s="23"/>
      <c r="AQ2" s="23"/>
      <c r="AR2" s="23"/>
      <c r="AS2" s="23"/>
      <c r="AT2" s="23"/>
      <c r="AU2" s="23"/>
      <c r="AV2" s="23"/>
      <c r="AW2" s="23"/>
    </row>
    <row r="3" ht="7.5" customHeight="1"/>
    <row r="4" spans="2:29" ht="18.75">
      <c r="B4" s="47"/>
      <c r="C4" s="47"/>
      <c r="D4" s="47" t="s">
        <v>32</v>
      </c>
      <c r="E4" s="47"/>
      <c r="F4" s="47"/>
      <c r="G4" s="49"/>
      <c r="H4" s="57"/>
      <c r="I4" s="47"/>
      <c r="J4" s="48"/>
      <c r="K4" s="49"/>
      <c r="L4" s="49"/>
      <c r="M4" s="49"/>
      <c r="N4" s="50"/>
      <c r="P4" s="50"/>
      <c r="Q4" s="50" t="s">
        <v>33</v>
      </c>
      <c r="R4" s="50"/>
      <c r="S4" s="48"/>
      <c r="T4" s="48"/>
      <c r="U4" s="48"/>
      <c r="V4" s="48"/>
      <c r="W4" s="48"/>
      <c r="X4" s="48"/>
      <c r="Y4" s="48"/>
      <c r="Z4" s="48"/>
      <c r="AA4" s="48"/>
      <c r="AB4" s="69"/>
      <c r="AC4" s="69"/>
    </row>
    <row r="5" spans="2:16" ht="7.5" customHeight="1">
      <c r="B5" s="53"/>
      <c r="P5" s="53"/>
    </row>
    <row r="6" spans="2:26" ht="15">
      <c r="B6" s="53"/>
      <c r="G6" s="58" t="s">
        <v>16</v>
      </c>
      <c r="H6" s="58" t="s">
        <v>36</v>
      </c>
      <c r="J6" s="52" t="s">
        <v>35</v>
      </c>
      <c r="N6" s="51" t="s">
        <v>34</v>
      </c>
      <c r="P6" s="53"/>
      <c r="R6" s="51" t="s">
        <v>14</v>
      </c>
      <c r="S6" s="52" t="s">
        <v>43</v>
      </c>
      <c r="T6" s="52" t="s">
        <v>44</v>
      </c>
      <c r="U6" s="52" t="s">
        <v>45</v>
      </c>
      <c r="V6" s="52" t="s">
        <v>46</v>
      </c>
      <c r="W6" s="52" t="s">
        <v>47</v>
      </c>
      <c r="X6" s="52" t="s">
        <v>48</v>
      </c>
      <c r="Y6" s="52" t="s">
        <v>49</v>
      </c>
      <c r="Z6" s="52" t="s">
        <v>50</v>
      </c>
    </row>
    <row r="7" spans="2:43" ht="15" customHeight="1">
      <c r="B7" s="53"/>
      <c r="P7" s="53"/>
      <c r="R7" s="8" t="str">
        <f>'League Inputs'!$W$9</f>
        <v>A</v>
      </c>
      <c r="S7" s="6">
        <f>S$62</f>
        <v>0</v>
      </c>
      <c r="T7" s="6">
        <f>T$62</f>
        <v>0</v>
      </c>
      <c r="U7" s="6">
        <f>U$62</f>
        <v>0</v>
      </c>
      <c r="V7" s="6">
        <f>V$62</f>
        <v>0</v>
      </c>
      <c r="W7" s="6">
        <f>W$62</f>
        <v>0</v>
      </c>
      <c r="X7" s="6">
        <f>X$62</f>
        <v>0</v>
      </c>
      <c r="Y7" s="6">
        <f>Y$62</f>
        <v>0</v>
      </c>
      <c r="Z7" s="6">
        <f>Z$62</f>
        <v>0</v>
      </c>
      <c r="AB7" s="73" t="str">
        <f aca="true" t="shared" si="0" ref="AB7:AB12">AI7</f>
        <v>t</v>
      </c>
      <c r="AC7" s="74">
        <f aca="true" t="shared" si="1" ref="AC7:AC12">AH7-AG7</f>
        <v>0</v>
      </c>
      <c r="AG7" s="46">
        <v>1</v>
      </c>
      <c r="AH7" s="46">
        <f aca="true" t="shared" si="2" ref="AH7:AH12">IF(ISERROR(INDEX($AG$17:$AG$22,MATCH($R7,$R$17:$R$22,))),AG7,INDEX($AG$17:$AG$22,MATCH($R7,$R$17:$R$22,)))</f>
        <v>1</v>
      </c>
      <c r="AI7" s="70" t="str">
        <f aca="true" t="shared" si="3" ref="AI7:AI12">IF(AC7&gt;0,$AO$7,IF(AC7&lt;0,$AP$7,$AQ$7))</f>
        <v>t</v>
      </c>
      <c r="AO7" s="66" t="s">
        <v>40</v>
      </c>
      <c r="AP7" s="66" t="s">
        <v>42</v>
      </c>
      <c r="AQ7" s="66" t="s">
        <v>41</v>
      </c>
    </row>
    <row r="8" spans="2:43" ht="15">
      <c r="B8" s="53"/>
      <c r="G8" s="62" t="str">
        <f>'League Inputs'!X17</f>
        <v>Week 1</v>
      </c>
      <c r="H8" s="63">
        <f>'League Inputs'!Y17</f>
        <v>40857</v>
      </c>
      <c r="I8" s="18"/>
      <c r="J8" s="6" t="str">
        <f>'League Inputs'!$W$9</f>
        <v>A</v>
      </c>
      <c r="K8" s="7"/>
      <c r="L8" s="19" t="s">
        <v>6</v>
      </c>
      <c r="M8" s="7"/>
      <c r="N8" s="8" t="str">
        <f>'League Inputs'!$W$10</f>
        <v>B</v>
      </c>
      <c r="O8" s="18"/>
      <c r="P8" s="54"/>
      <c r="Q8" s="18"/>
      <c r="R8" s="8" t="str">
        <f>'League Inputs'!$W$10</f>
        <v>B</v>
      </c>
      <c r="S8" s="6">
        <f>S$76</f>
        <v>0</v>
      </c>
      <c r="T8" s="6">
        <f>T$76</f>
        <v>0</v>
      </c>
      <c r="U8" s="6">
        <f>U$76</f>
        <v>0</v>
      </c>
      <c r="V8" s="6">
        <f>V$76</f>
        <v>0</v>
      </c>
      <c r="W8" s="6">
        <f>W$76</f>
        <v>0</v>
      </c>
      <c r="X8" s="6">
        <f>X$76</f>
        <v>0</v>
      </c>
      <c r="Y8" s="6">
        <f>Y$76</f>
        <v>0</v>
      </c>
      <c r="Z8" s="6">
        <f>Z$76</f>
        <v>0</v>
      </c>
      <c r="AB8" s="73" t="str">
        <f t="shared" si="0"/>
        <v>t</v>
      </c>
      <c r="AC8" s="74">
        <f t="shared" si="1"/>
        <v>0</v>
      </c>
      <c r="AG8" s="46">
        <v>2</v>
      </c>
      <c r="AH8" s="46">
        <f t="shared" si="2"/>
        <v>2</v>
      </c>
      <c r="AI8" s="70" t="str">
        <f t="shared" si="3"/>
        <v>t</v>
      </c>
      <c r="AK8" s="20" t="str">
        <f>J8&amp;N8</f>
        <v>AB</v>
      </c>
      <c r="AL8" s="46">
        <f>IF(AND(ISBLANK(K8),ISBLANK(M8)),0,1)</f>
        <v>0</v>
      </c>
      <c r="AO8" s="3"/>
      <c r="AP8" s="3"/>
      <c r="AQ8" s="3"/>
    </row>
    <row r="9" spans="2:38" ht="15">
      <c r="B9" s="53"/>
      <c r="G9" s="19"/>
      <c r="H9" s="59"/>
      <c r="I9" s="18"/>
      <c r="J9" s="6" t="str">
        <f>'League Inputs'!$W$11</f>
        <v>C</v>
      </c>
      <c r="K9" s="7"/>
      <c r="L9" s="19" t="s">
        <v>6</v>
      </c>
      <c r="M9" s="7"/>
      <c r="N9" s="8" t="str">
        <f>'League Inputs'!$W$12</f>
        <v>D</v>
      </c>
      <c r="O9" s="18"/>
      <c r="P9" s="54"/>
      <c r="Q9" s="18"/>
      <c r="R9" s="8" t="str">
        <f>'League Inputs'!$W$11</f>
        <v>C</v>
      </c>
      <c r="S9" s="6">
        <f>S$90</f>
        <v>0</v>
      </c>
      <c r="T9" s="6">
        <f>T$90</f>
        <v>0</v>
      </c>
      <c r="U9" s="6">
        <f>U$90</f>
        <v>0</v>
      </c>
      <c r="V9" s="6">
        <f>V$90</f>
        <v>0</v>
      </c>
      <c r="W9" s="6">
        <f>W$90</f>
        <v>0</v>
      </c>
      <c r="X9" s="6">
        <f>X$90</f>
        <v>0</v>
      </c>
      <c r="Y9" s="6">
        <f>Y$90</f>
        <v>0</v>
      </c>
      <c r="Z9" s="6">
        <f>Z$90</f>
        <v>0</v>
      </c>
      <c r="AB9" s="73" t="str">
        <f t="shared" si="0"/>
        <v>t</v>
      </c>
      <c r="AC9" s="74">
        <f t="shared" si="1"/>
        <v>0</v>
      </c>
      <c r="AG9" s="46">
        <v>3</v>
      </c>
      <c r="AH9" s="46">
        <f t="shared" si="2"/>
        <v>3</v>
      </c>
      <c r="AI9" s="70" t="str">
        <f t="shared" si="3"/>
        <v>t</v>
      </c>
      <c r="AK9" s="20" t="str">
        <f>J9&amp;N9</f>
        <v>CD</v>
      </c>
      <c r="AL9" s="46">
        <f>IF(AND(ISBLANK(K9),ISBLANK(M9)),0,1)</f>
        <v>0</v>
      </c>
    </row>
    <row r="10" spans="2:38" ht="15">
      <c r="B10" s="53"/>
      <c r="G10" s="19"/>
      <c r="H10" s="59"/>
      <c r="I10" s="18"/>
      <c r="J10" s="6" t="str">
        <f>'League Inputs'!$W$13</f>
        <v>E</v>
      </c>
      <c r="K10" s="7"/>
      <c r="L10" s="19" t="s">
        <v>6</v>
      </c>
      <c r="M10" s="7"/>
      <c r="N10" s="8" t="str">
        <f>'League Inputs'!$W$14</f>
        <v>F</v>
      </c>
      <c r="O10" s="18"/>
      <c r="P10" s="54"/>
      <c r="Q10" s="18"/>
      <c r="R10" s="8" t="str">
        <f>'League Inputs'!$W$12</f>
        <v>D</v>
      </c>
      <c r="S10" s="6">
        <f>S$104</f>
        <v>0</v>
      </c>
      <c r="T10" s="6">
        <f>T$104</f>
        <v>0</v>
      </c>
      <c r="U10" s="6">
        <f>U$104</f>
        <v>0</v>
      </c>
      <c r="V10" s="6">
        <f>V$104</f>
        <v>0</v>
      </c>
      <c r="W10" s="6">
        <f>W$104</f>
        <v>0</v>
      </c>
      <c r="X10" s="6">
        <f>X$104</f>
        <v>0</v>
      </c>
      <c r="Y10" s="6">
        <f>Y$104</f>
        <v>0</v>
      </c>
      <c r="Z10" s="6">
        <f>Z$104</f>
        <v>0</v>
      </c>
      <c r="AB10" s="73" t="str">
        <f t="shared" si="0"/>
        <v>t</v>
      </c>
      <c r="AC10" s="74">
        <f t="shared" si="1"/>
        <v>0</v>
      </c>
      <c r="AG10" s="46">
        <v>4</v>
      </c>
      <c r="AH10" s="46">
        <f t="shared" si="2"/>
        <v>4</v>
      </c>
      <c r="AI10" s="70" t="str">
        <f t="shared" si="3"/>
        <v>t</v>
      </c>
      <c r="AK10" s="20" t="str">
        <f>J10&amp;N10</f>
        <v>EF</v>
      </c>
      <c r="AL10" s="46">
        <f>IF(AND(ISBLANK(K10),ISBLANK(M10)),0,1)</f>
        <v>0</v>
      </c>
    </row>
    <row r="11" spans="2:35" ht="15">
      <c r="B11" s="53"/>
      <c r="P11" s="53"/>
      <c r="R11" s="8" t="str">
        <f>'League Inputs'!$W$13</f>
        <v>E</v>
      </c>
      <c r="S11" s="6">
        <f>S$118</f>
        <v>0</v>
      </c>
      <c r="T11" s="6">
        <f>T$118</f>
        <v>0</v>
      </c>
      <c r="U11" s="6">
        <f>U$118</f>
        <v>0</v>
      </c>
      <c r="V11" s="6">
        <f>V$118</f>
        <v>0</v>
      </c>
      <c r="W11" s="6">
        <f>W$118</f>
        <v>0</v>
      </c>
      <c r="X11" s="6">
        <f>X$118</f>
        <v>0</v>
      </c>
      <c r="Y11" s="6">
        <f>Y$118</f>
        <v>0</v>
      </c>
      <c r="Z11" s="6">
        <f>Z$118</f>
        <v>0</v>
      </c>
      <c r="AB11" s="73" t="str">
        <f t="shared" si="0"/>
        <v>t</v>
      </c>
      <c r="AC11" s="74">
        <f t="shared" si="1"/>
        <v>0</v>
      </c>
      <c r="AG11" s="46">
        <v>5</v>
      </c>
      <c r="AH11" s="46">
        <f t="shared" si="2"/>
        <v>5</v>
      </c>
      <c r="AI11" s="70" t="str">
        <f t="shared" si="3"/>
        <v>t</v>
      </c>
    </row>
    <row r="12" spans="2:38" ht="15">
      <c r="B12" s="53"/>
      <c r="G12" s="62" t="str">
        <f>'League Inputs'!X18</f>
        <v>Week 2</v>
      </c>
      <c r="H12" s="63">
        <f>'League Inputs'!Y18</f>
        <v>40864</v>
      </c>
      <c r="I12" s="18"/>
      <c r="J12" s="6" t="str">
        <f>'League Inputs'!$W$13</f>
        <v>E</v>
      </c>
      <c r="K12" s="7"/>
      <c r="L12" s="19" t="s">
        <v>6</v>
      </c>
      <c r="M12" s="7"/>
      <c r="N12" s="8" t="str">
        <f>'League Inputs'!$W$12</f>
        <v>D</v>
      </c>
      <c r="O12" s="18"/>
      <c r="P12" s="54"/>
      <c r="Q12" s="18"/>
      <c r="R12" s="8" t="str">
        <f>'League Inputs'!$W$14</f>
        <v>F</v>
      </c>
      <c r="S12" s="6">
        <f>S$132</f>
        <v>0</v>
      </c>
      <c r="T12" s="6">
        <f>T$132</f>
        <v>0</v>
      </c>
      <c r="U12" s="6">
        <f>U$132</f>
        <v>0</v>
      </c>
      <c r="V12" s="6">
        <f>V$132</f>
        <v>0</v>
      </c>
      <c r="W12" s="6">
        <f>W$132</f>
        <v>0</v>
      </c>
      <c r="X12" s="6">
        <f>X$132</f>
        <v>0</v>
      </c>
      <c r="Y12" s="6">
        <f>Y$132</f>
        <v>0</v>
      </c>
      <c r="Z12" s="6">
        <f>Z$132</f>
        <v>0</v>
      </c>
      <c r="AB12" s="73" t="str">
        <f t="shared" si="0"/>
        <v>t</v>
      </c>
      <c r="AC12" s="74">
        <f t="shared" si="1"/>
        <v>0</v>
      </c>
      <c r="AG12" s="46">
        <v>6</v>
      </c>
      <c r="AH12" s="46">
        <f t="shared" si="2"/>
        <v>6</v>
      </c>
      <c r="AI12" s="70" t="str">
        <f t="shared" si="3"/>
        <v>t</v>
      </c>
      <c r="AK12" s="20" t="str">
        <f>J12&amp;N12</f>
        <v>ED</v>
      </c>
      <c r="AL12" s="46">
        <f>IF(AND(ISBLANK(K12),ISBLANK(M12)),0,1)</f>
        <v>0</v>
      </c>
    </row>
    <row r="13" spans="2:38" ht="15">
      <c r="B13" s="53"/>
      <c r="G13" s="19"/>
      <c r="H13" s="59"/>
      <c r="I13" s="18"/>
      <c r="J13" s="6" t="str">
        <f>'League Inputs'!$W$9</f>
        <v>A</v>
      </c>
      <c r="K13" s="7"/>
      <c r="L13" s="19" t="s">
        <v>6</v>
      </c>
      <c r="M13" s="7"/>
      <c r="N13" s="8" t="str">
        <f>'League Inputs'!$W$14</f>
        <v>F</v>
      </c>
      <c r="O13" s="18"/>
      <c r="P13" s="54"/>
      <c r="Q13" s="18"/>
      <c r="R13" s="1"/>
      <c r="S13" s="1"/>
      <c r="T13" s="1"/>
      <c r="U13" s="1"/>
      <c r="V13" s="1"/>
      <c r="W13" s="1"/>
      <c r="X13" s="1"/>
      <c r="Y13" s="1"/>
      <c r="Z13" s="1"/>
      <c r="AK13" s="20" t="str">
        <f>J13&amp;N13</f>
        <v>AF</v>
      </c>
      <c r="AL13" s="46">
        <f>IF(AND(ISBLANK(K13),ISBLANK(M13)),0,1)</f>
        <v>0</v>
      </c>
    </row>
    <row r="14" spans="2:38" ht="15">
      <c r="B14" s="53"/>
      <c r="G14" s="19"/>
      <c r="H14" s="59"/>
      <c r="I14" s="18"/>
      <c r="J14" s="6" t="str">
        <f>'League Inputs'!$W$10</f>
        <v>B</v>
      </c>
      <c r="K14" s="7"/>
      <c r="L14" s="19" t="s">
        <v>6</v>
      </c>
      <c r="M14" s="7"/>
      <c r="N14" s="8" t="str">
        <f>'League Inputs'!$W$11</f>
        <v>C</v>
      </c>
      <c r="O14" s="18"/>
      <c r="P14" s="54"/>
      <c r="Q14" s="18"/>
      <c r="R14" s="1"/>
      <c r="S14" s="1"/>
      <c r="T14" s="1"/>
      <c r="U14" s="1"/>
      <c r="V14" s="1"/>
      <c r="W14" s="1"/>
      <c r="X14" s="1"/>
      <c r="Y14" s="1"/>
      <c r="Z14" s="1"/>
      <c r="AK14" s="20" t="str">
        <f>J14&amp;N14</f>
        <v>BC</v>
      </c>
      <c r="AL14" s="46">
        <f>IF(AND(ISBLANK(K14),ISBLANK(M14)),0,1)</f>
        <v>0</v>
      </c>
    </row>
    <row r="15" spans="2:26" ht="15">
      <c r="B15" s="53"/>
      <c r="P15" s="53"/>
      <c r="R15" s="11" t="s">
        <v>37</v>
      </c>
      <c r="S15" s="1"/>
      <c r="T15" s="1"/>
      <c r="U15" s="1"/>
      <c r="V15" s="1"/>
      <c r="W15" s="1"/>
      <c r="X15" s="1"/>
      <c r="Y15" s="1"/>
      <c r="Z15" s="1"/>
    </row>
    <row r="16" spans="2:38" ht="15">
      <c r="B16" s="53"/>
      <c r="G16" s="64" t="str">
        <f>'League Inputs'!X19</f>
        <v>Week 3</v>
      </c>
      <c r="H16" s="65">
        <f>'League Inputs'!Y19</f>
        <v>40871</v>
      </c>
      <c r="J16" s="6" t="str">
        <f>'League Inputs'!$W$11</f>
        <v>C</v>
      </c>
      <c r="K16" s="7"/>
      <c r="L16" s="3" t="s">
        <v>6</v>
      </c>
      <c r="M16" s="7"/>
      <c r="N16" s="8" t="str">
        <f>'League Inputs'!$W$9</f>
        <v>A</v>
      </c>
      <c r="P16" s="53"/>
      <c r="R16" s="51" t="s">
        <v>14</v>
      </c>
      <c r="S16" s="52" t="s">
        <v>43</v>
      </c>
      <c r="T16" s="52" t="s">
        <v>44</v>
      </c>
      <c r="U16" s="52" t="s">
        <v>45</v>
      </c>
      <c r="V16" s="52" t="s">
        <v>46</v>
      </c>
      <c r="W16" s="52" t="s">
        <v>47</v>
      </c>
      <c r="X16" s="52" t="s">
        <v>48</v>
      </c>
      <c r="Y16" s="52" t="s">
        <v>49</v>
      </c>
      <c r="Z16" s="52" t="s">
        <v>50</v>
      </c>
      <c r="AK16" s="20" t="str">
        <f>J16&amp;N16</f>
        <v>CA</v>
      </c>
      <c r="AL16" s="46">
        <f>IF(AND(ISBLANK(K16),ISBLANK(M16)),0,1)</f>
        <v>0</v>
      </c>
    </row>
    <row r="17" spans="2:38" ht="15">
      <c r="B17" s="53"/>
      <c r="J17" s="6" t="str">
        <f>'League Inputs'!$W$10</f>
        <v>B</v>
      </c>
      <c r="K17" s="7"/>
      <c r="L17" s="3" t="s">
        <v>6</v>
      </c>
      <c r="M17" s="7"/>
      <c r="N17" s="8" t="str">
        <f>'League Inputs'!$W$13</f>
        <v>E</v>
      </c>
      <c r="P17" s="53"/>
      <c r="R17" s="8"/>
      <c r="S17" s="6"/>
      <c r="T17" s="6"/>
      <c r="U17" s="6"/>
      <c r="V17" s="6"/>
      <c r="W17" s="6"/>
      <c r="X17" s="6"/>
      <c r="Y17" s="6"/>
      <c r="Z17" s="6"/>
      <c r="AG17" s="46">
        <v>1</v>
      </c>
      <c r="AK17" s="20" t="str">
        <f>J17&amp;N17</f>
        <v>BE</v>
      </c>
      <c r="AL17" s="46">
        <f>IF(AND(ISBLANK(K17),ISBLANK(M17)),0,1)</f>
        <v>0</v>
      </c>
    </row>
    <row r="18" spans="2:38" ht="15">
      <c r="B18" s="53"/>
      <c r="J18" s="6" t="str">
        <f>'League Inputs'!$W$14</f>
        <v>F</v>
      </c>
      <c r="K18" s="7"/>
      <c r="L18" s="3" t="s">
        <v>6</v>
      </c>
      <c r="M18" s="7"/>
      <c r="N18" s="8" t="str">
        <f>'League Inputs'!$W$12</f>
        <v>D</v>
      </c>
      <c r="P18" s="53"/>
      <c r="R18" s="8"/>
      <c r="S18" s="6"/>
      <c r="T18" s="6"/>
      <c r="U18" s="6"/>
      <c r="V18" s="6"/>
      <c r="W18" s="6"/>
      <c r="X18" s="6"/>
      <c r="Y18" s="6"/>
      <c r="Z18" s="6"/>
      <c r="AG18" s="46">
        <v>2</v>
      </c>
      <c r="AK18" s="20" t="str">
        <f>J18&amp;N18</f>
        <v>FD</v>
      </c>
      <c r="AL18" s="46">
        <f>IF(AND(ISBLANK(K18),ISBLANK(M18)),0,1)</f>
        <v>0</v>
      </c>
    </row>
    <row r="19" spans="2:33" ht="15">
      <c r="B19" s="53"/>
      <c r="K19" s="1"/>
      <c r="L19" s="1"/>
      <c r="M19" s="1"/>
      <c r="N19" s="1"/>
      <c r="P19" s="53"/>
      <c r="R19" s="8"/>
      <c r="S19" s="6"/>
      <c r="T19" s="6"/>
      <c r="U19" s="6"/>
      <c r="V19" s="6"/>
      <c r="W19" s="6"/>
      <c r="X19" s="6"/>
      <c r="Y19" s="6"/>
      <c r="Z19" s="6"/>
      <c r="AG19" s="46">
        <v>3</v>
      </c>
    </row>
    <row r="20" spans="2:38" ht="15">
      <c r="B20" s="53"/>
      <c r="G20" s="64" t="str">
        <f>'League Inputs'!X20</f>
        <v>Week 4</v>
      </c>
      <c r="H20" s="65">
        <f>'League Inputs'!Y20</f>
        <v>40878</v>
      </c>
      <c r="J20" s="6" t="str">
        <f>'League Inputs'!$W$10</f>
        <v>B</v>
      </c>
      <c r="K20" s="7"/>
      <c r="L20" s="3" t="s">
        <v>6</v>
      </c>
      <c r="M20" s="7"/>
      <c r="N20" s="8" t="str">
        <f>'League Inputs'!$W$14</f>
        <v>F</v>
      </c>
      <c r="P20" s="53"/>
      <c r="R20" s="8"/>
      <c r="S20" s="6"/>
      <c r="T20" s="6"/>
      <c r="U20" s="6"/>
      <c r="V20" s="6"/>
      <c r="W20" s="6"/>
      <c r="X20" s="6"/>
      <c r="Y20" s="6"/>
      <c r="Z20" s="6"/>
      <c r="AG20" s="46">
        <v>4</v>
      </c>
      <c r="AK20" s="20" t="str">
        <f>J20&amp;N20</f>
        <v>BF</v>
      </c>
      <c r="AL20" s="46">
        <f>IF(AND(ISBLANK(K20),ISBLANK(M20)),0,1)</f>
        <v>0</v>
      </c>
    </row>
    <row r="21" spans="2:38" ht="15">
      <c r="B21" s="53"/>
      <c r="J21" s="6" t="str">
        <f>'League Inputs'!$W$12</f>
        <v>D</v>
      </c>
      <c r="K21" s="7"/>
      <c r="L21" s="3" t="s">
        <v>6</v>
      </c>
      <c r="M21" s="7"/>
      <c r="N21" s="8" t="str">
        <f>'League Inputs'!$W$9</f>
        <v>A</v>
      </c>
      <c r="P21" s="53"/>
      <c r="R21" s="8"/>
      <c r="S21" s="6"/>
      <c r="T21" s="6"/>
      <c r="U21" s="6"/>
      <c r="V21" s="6"/>
      <c r="W21" s="6"/>
      <c r="X21" s="6"/>
      <c r="Y21" s="6"/>
      <c r="Z21" s="6"/>
      <c r="AG21" s="46">
        <v>5</v>
      </c>
      <c r="AK21" s="20" t="str">
        <f>J21&amp;N21</f>
        <v>DA</v>
      </c>
      <c r="AL21" s="46">
        <f>IF(AND(ISBLANK(K21),ISBLANK(M21)),0,1)</f>
        <v>0</v>
      </c>
    </row>
    <row r="22" spans="2:38" ht="15">
      <c r="B22" s="53"/>
      <c r="J22" s="6" t="str">
        <f>'League Inputs'!$W$11</f>
        <v>C</v>
      </c>
      <c r="K22" s="7"/>
      <c r="L22" s="3" t="s">
        <v>6</v>
      </c>
      <c r="M22" s="7"/>
      <c r="N22" s="8" t="str">
        <f>'League Inputs'!$W$13</f>
        <v>E</v>
      </c>
      <c r="P22" s="53"/>
      <c r="R22" s="8"/>
      <c r="S22" s="6"/>
      <c r="T22" s="6"/>
      <c r="U22" s="6"/>
      <c r="V22" s="6"/>
      <c r="W22" s="6"/>
      <c r="X22" s="6"/>
      <c r="Y22" s="6"/>
      <c r="Z22" s="6"/>
      <c r="AG22" s="46">
        <v>6</v>
      </c>
      <c r="AK22" s="20" t="str">
        <f>J22&amp;N22</f>
        <v>CE</v>
      </c>
      <c r="AL22" s="46">
        <f>IF(AND(ISBLANK(K22),ISBLANK(M22)),0,1)</f>
        <v>0</v>
      </c>
    </row>
    <row r="23" spans="2:26" ht="15">
      <c r="B23" s="53"/>
      <c r="K23" s="1"/>
      <c r="L23" s="1"/>
      <c r="M23" s="1"/>
      <c r="N23" s="1"/>
      <c r="P23" s="53"/>
      <c r="R23" s="1"/>
      <c r="S23" s="1"/>
      <c r="T23" s="1"/>
      <c r="U23" s="1"/>
      <c r="V23" s="1"/>
      <c r="W23" s="1"/>
      <c r="X23" s="1"/>
      <c r="Y23" s="1"/>
      <c r="Z23" s="1"/>
    </row>
    <row r="24" spans="2:38" ht="15">
      <c r="B24" s="53"/>
      <c r="G24" s="64" t="str">
        <f>'League Inputs'!X21</f>
        <v>Week 5</v>
      </c>
      <c r="H24" s="65">
        <f>'League Inputs'!Y21</f>
        <v>40885</v>
      </c>
      <c r="J24" s="6" t="str">
        <f>'League Inputs'!$W$9</f>
        <v>A</v>
      </c>
      <c r="K24" s="7"/>
      <c r="L24" s="3" t="s">
        <v>6</v>
      </c>
      <c r="M24" s="7"/>
      <c r="N24" s="8" t="str">
        <f>'League Inputs'!$W$13</f>
        <v>E</v>
      </c>
      <c r="P24" s="53"/>
      <c r="R24" s="1"/>
      <c r="S24" s="1"/>
      <c r="T24" s="1"/>
      <c r="U24" s="1"/>
      <c r="V24" s="1"/>
      <c r="W24" s="1"/>
      <c r="X24" s="1"/>
      <c r="Y24" s="1"/>
      <c r="Z24" s="1"/>
      <c r="AK24" s="20" t="str">
        <f>J24&amp;N24</f>
        <v>AE</v>
      </c>
      <c r="AL24" s="46">
        <f>IF(AND(ISBLANK(K24),ISBLANK(M24)),0,1)</f>
        <v>0</v>
      </c>
    </row>
    <row r="25" spans="2:38" ht="15">
      <c r="B25" s="53"/>
      <c r="J25" s="6" t="str">
        <f>'League Inputs'!$W$14</f>
        <v>F</v>
      </c>
      <c r="K25" s="7"/>
      <c r="L25" s="3" t="s">
        <v>6</v>
      </c>
      <c r="M25" s="7"/>
      <c r="N25" s="8" t="str">
        <f>'League Inputs'!$W$11</f>
        <v>C</v>
      </c>
      <c r="P25" s="53"/>
      <c r="R25" s="1"/>
      <c r="S25" s="1"/>
      <c r="T25" s="1"/>
      <c r="U25" s="1"/>
      <c r="V25" s="1"/>
      <c r="W25" s="1"/>
      <c r="X25" s="1"/>
      <c r="Y25" s="1"/>
      <c r="Z25" s="1"/>
      <c r="AK25" s="20" t="str">
        <f>J25&amp;N25</f>
        <v>FC</v>
      </c>
      <c r="AL25" s="46">
        <f>IF(AND(ISBLANK(K25),ISBLANK(M25)),0,1)</f>
        <v>0</v>
      </c>
    </row>
    <row r="26" spans="2:38" ht="15">
      <c r="B26" s="53"/>
      <c r="J26" s="6" t="str">
        <f>'League Inputs'!$W$12</f>
        <v>D</v>
      </c>
      <c r="K26" s="7"/>
      <c r="L26" s="3" t="s">
        <v>6</v>
      </c>
      <c r="M26" s="7"/>
      <c r="N26" s="8" t="str">
        <f>'League Inputs'!$W$10</f>
        <v>B</v>
      </c>
      <c r="P26" s="53"/>
      <c r="R26" s="1"/>
      <c r="S26" s="1"/>
      <c r="T26" s="1"/>
      <c r="U26" s="1"/>
      <c r="V26" s="1"/>
      <c r="W26" s="1"/>
      <c r="X26" s="1"/>
      <c r="Y26" s="1"/>
      <c r="Z26" s="1"/>
      <c r="AK26" s="20" t="str">
        <f>J26&amp;N26</f>
        <v>DB</v>
      </c>
      <c r="AL26" s="46">
        <f>IF(AND(ISBLANK(K26),ISBLANK(M26)),0,1)</f>
        <v>0</v>
      </c>
    </row>
    <row r="27" spans="2:26" ht="15">
      <c r="B27" s="53"/>
      <c r="P27" s="53"/>
      <c r="R27" s="1"/>
      <c r="S27" s="1"/>
      <c r="T27" s="1"/>
      <c r="U27" s="1"/>
      <c r="V27" s="1"/>
      <c r="W27" s="1"/>
      <c r="X27" s="1"/>
      <c r="Y27" s="1"/>
      <c r="Z27" s="1"/>
    </row>
    <row r="28" spans="2:38" ht="15">
      <c r="B28" s="53"/>
      <c r="G28" s="64" t="str">
        <f>'League Inputs'!X22</f>
        <v>Week 6</v>
      </c>
      <c r="H28" s="65">
        <f>'League Inputs'!Y22</f>
        <v>40892</v>
      </c>
      <c r="J28" s="6" t="str">
        <f>$N$26</f>
        <v>B</v>
      </c>
      <c r="K28" s="7"/>
      <c r="L28" s="3" t="s">
        <v>6</v>
      </c>
      <c r="M28" s="7"/>
      <c r="N28" s="8" t="str">
        <f>$J$26</f>
        <v>D</v>
      </c>
      <c r="P28" s="53"/>
      <c r="R28" s="1"/>
      <c r="S28" s="1"/>
      <c r="T28" s="1"/>
      <c r="U28" s="1"/>
      <c r="V28" s="1"/>
      <c r="W28" s="1"/>
      <c r="X28" s="1"/>
      <c r="Y28" s="1"/>
      <c r="Z28" s="1"/>
      <c r="AK28" s="20" t="str">
        <f>J28&amp;N28</f>
        <v>BD</v>
      </c>
      <c r="AL28" s="46">
        <f>IF(AND(ISBLANK(K28),ISBLANK(M28)),0,1)</f>
        <v>0</v>
      </c>
    </row>
    <row r="29" spans="2:38" ht="15">
      <c r="B29" s="53"/>
      <c r="J29" s="6" t="str">
        <f>$N$25</f>
        <v>C</v>
      </c>
      <c r="K29" s="7"/>
      <c r="L29" s="3" t="s">
        <v>6</v>
      </c>
      <c r="M29" s="7"/>
      <c r="N29" s="8" t="str">
        <f>$J$25</f>
        <v>F</v>
      </c>
      <c r="P29" s="53"/>
      <c r="R29" s="1"/>
      <c r="S29" s="1"/>
      <c r="T29" s="1"/>
      <c r="U29" s="1"/>
      <c r="V29" s="1"/>
      <c r="W29" s="1"/>
      <c r="X29" s="1"/>
      <c r="Y29" s="1"/>
      <c r="Z29" s="1"/>
      <c r="AK29" s="20" t="str">
        <f>J29&amp;N29</f>
        <v>CF</v>
      </c>
      <c r="AL29" s="46">
        <f>IF(AND(ISBLANK(K29),ISBLANK(M29)),0,1)</f>
        <v>0</v>
      </c>
    </row>
    <row r="30" spans="2:38" ht="15">
      <c r="B30" s="53"/>
      <c r="J30" s="6" t="str">
        <f>$N$24</f>
        <v>E</v>
      </c>
      <c r="K30" s="7"/>
      <c r="L30" s="3" t="s">
        <v>6</v>
      </c>
      <c r="M30" s="7"/>
      <c r="N30" s="8" t="str">
        <f>$J$24</f>
        <v>A</v>
      </c>
      <c r="P30" s="53"/>
      <c r="AK30" s="20" t="str">
        <f>J30&amp;N30</f>
        <v>EA</v>
      </c>
      <c r="AL30" s="46">
        <f>IF(AND(ISBLANK(K30),ISBLANK(M30)),0,1)</f>
        <v>0</v>
      </c>
    </row>
    <row r="31" spans="2:14" ht="15">
      <c r="B31" s="53"/>
      <c r="K31" s="1"/>
      <c r="L31" s="1"/>
      <c r="M31" s="1"/>
      <c r="N31" s="1"/>
    </row>
    <row r="32" spans="2:38" ht="15">
      <c r="B32" s="53"/>
      <c r="G32" s="64" t="str">
        <f>'League Inputs'!X23</f>
        <v>Week 7</v>
      </c>
      <c r="H32" s="65">
        <f>'League Inputs'!Y23</f>
        <v>40899</v>
      </c>
      <c r="J32" s="6" t="str">
        <f>$N$22</f>
        <v>E</v>
      </c>
      <c r="K32" s="7"/>
      <c r="L32" s="3" t="s">
        <v>6</v>
      </c>
      <c r="M32" s="7"/>
      <c r="N32" s="8" t="str">
        <f>$J$22</f>
        <v>C</v>
      </c>
      <c r="AK32" s="20" t="str">
        <f>J32&amp;N32</f>
        <v>EC</v>
      </c>
      <c r="AL32" s="46">
        <f>IF(AND(ISBLANK(K32),ISBLANK(M32)),0,1)</f>
        <v>0</v>
      </c>
    </row>
    <row r="33" spans="2:38" ht="15">
      <c r="B33" s="53"/>
      <c r="J33" s="6" t="str">
        <f>$N$21</f>
        <v>A</v>
      </c>
      <c r="K33" s="7"/>
      <c r="L33" s="3" t="s">
        <v>6</v>
      </c>
      <c r="M33" s="7"/>
      <c r="N33" s="8" t="str">
        <f>$J$21</f>
        <v>D</v>
      </c>
      <c r="AK33" s="20" t="str">
        <f>J33&amp;N33</f>
        <v>AD</v>
      </c>
      <c r="AL33" s="46">
        <f>IF(AND(ISBLANK(K33),ISBLANK(M33)),0,1)</f>
        <v>0</v>
      </c>
    </row>
    <row r="34" spans="2:38" ht="15">
      <c r="B34" s="53"/>
      <c r="J34" s="6" t="str">
        <f>$N$20</f>
        <v>F</v>
      </c>
      <c r="K34" s="7"/>
      <c r="L34" s="3" t="s">
        <v>6</v>
      </c>
      <c r="M34" s="7"/>
      <c r="N34" s="8" t="str">
        <f>$J$20</f>
        <v>B</v>
      </c>
      <c r="AK34" s="20" t="str">
        <f>J34&amp;N34</f>
        <v>FB</v>
      </c>
      <c r="AL34" s="46">
        <f>IF(AND(ISBLANK(K34),ISBLANK(M34)),0,1)</f>
        <v>0</v>
      </c>
    </row>
    <row r="35" ht="15">
      <c r="B35" s="53"/>
    </row>
    <row r="36" spans="2:38" ht="15">
      <c r="B36" s="53"/>
      <c r="G36" s="64" t="str">
        <f>'League Inputs'!X24</f>
        <v>Week 8</v>
      </c>
      <c r="H36" s="65">
        <f>'League Inputs'!Y24</f>
        <v>40906</v>
      </c>
      <c r="J36" s="6" t="str">
        <f>$N$18</f>
        <v>D</v>
      </c>
      <c r="K36" s="7"/>
      <c r="L36" s="3" t="s">
        <v>6</v>
      </c>
      <c r="M36" s="7"/>
      <c r="N36" s="8" t="str">
        <f>$J$18</f>
        <v>F</v>
      </c>
      <c r="AK36" s="20" t="str">
        <f>J36&amp;N36</f>
        <v>DF</v>
      </c>
      <c r="AL36" s="46">
        <f>IF(AND(ISBLANK(K36),ISBLANK(M36)),0,1)</f>
        <v>0</v>
      </c>
    </row>
    <row r="37" spans="2:38" ht="15">
      <c r="B37" s="53"/>
      <c r="J37" s="6" t="str">
        <f>$N$17</f>
        <v>E</v>
      </c>
      <c r="K37" s="7"/>
      <c r="L37" s="3" t="s">
        <v>6</v>
      </c>
      <c r="M37" s="7"/>
      <c r="N37" s="8" t="str">
        <f>$J$17</f>
        <v>B</v>
      </c>
      <c r="AK37" s="20" t="str">
        <f>J37&amp;N37</f>
        <v>EB</v>
      </c>
      <c r="AL37" s="46">
        <f>IF(AND(ISBLANK(K37),ISBLANK(M37)),0,1)</f>
        <v>0</v>
      </c>
    </row>
    <row r="38" spans="2:38" ht="15">
      <c r="B38" s="53"/>
      <c r="J38" s="6" t="str">
        <f>$N$16</f>
        <v>A</v>
      </c>
      <c r="K38" s="7"/>
      <c r="L38" s="3" t="s">
        <v>6</v>
      </c>
      <c r="M38" s="7"/>
      <c r="N38" s="8" t="str">
        <f>$J$16</f>
        <v>C</v>
      </c>
      <c r="AK38" s="20" t="str">
        <f>J38&amp;N38</f>
        <v>AC</v>
      </c>
      <c r="AL38" s="46">
        <f>IF(AND(ISBLANK(K38),ISBLANK(M38)),0,1)</f>
        <v>0</v>
      </c>
    </row>
    <row r="39" spans="2:14" ht="15">
      <c r="B39" s="53"/>
      <c r="K39" s="1"/>
      <c r="L39" s="1"/>
      <c r="M39" s="1"/>
      <c r="N39" s="1"/>
    </row>
    <row r="40" spans="2:38" ht="15">
      <c r="B40" s="53"/>
      <c r="G40" s="64" t="str">
        <f>'League Inputs'!X25</f>
        <v>Week 9</v>
      </c>
      <c r="H40" s="65">
        <f>'League Inputs'!Y25</f>
        <v>40913</v>
      </c>
      <c r="J40" s="6" t="str">
        <f>$N$14</f>
        <v>C</v>
      </c>
      <c r="K40" s="7"/>
      <c r="L40" s="3" t="s">
        <v>6</v>
      </c>
      <c r="M40" s="7"/>
      <c r="N40" s="8" t="str">
        <f>$J$14</f>
        <v>B</v>
      </c>
      <c r="AK40" s="20" t="str">
        <f>J40&amp;N40</f>
        <v>CB</v>
      </c>
      <c r="AL40" s="46">
        <f>IF(AND(ISBLANK(K40),ISBLANK(M40)),0,1)</f>
        <v>0</v>
      </c>
    </row>
    <row r="41" spans="2:38" ht="15">
      <c r="B41" s="53"/>
      <c r="J41" s="6" t="str">
        <f>$N$13</f>
        <v>F</v>
      </c>
      <c r="K41" s="7"/>
      <c r="L41" s="3" t="s">
        <v>6</v>
      </c>
      <c r="M41" s="7"/>
      <c r="N41" s="8" t="str">
        <f>$J$13</f>
        <v>A</v>
      </c>
      <c r="AK41" s="20" t="str">
        <f>J41&amp;N41</f>
        <v>FA</v>
      </c>
      <c r="AL41" s="46">
        <f>IF(AND(ISBLANK(K41),ISBLANK(M41)),0,1)</f>
        <v>0</v>
      </c>
    </row>
    <row r="42" spans="2:38" ht="15">
      <c r="B42" s="53"/>
      <c r="J42" s="6" t="str">
        <f>$N$12</f>
        <v>D</v>
      </c>
      <c r="K42" s="7"/>
      <c r="L42" s="3" t="s">
        <v>6</v>
      </c>
      <c r="M42" s="7"/>
      <c r="N42" s="8" t="str">
        <f>$J$12</f>
        <v>E</v>
      </c>
      <c r="AK42" s="20" t="str">
        <f>J42&amp;N42</f>
        <v>DE</v>
      </c>
      <c r="AL42" s="46">
        <f>IF(AND(ISBLANK(K42),ISBLANK(M42)),0,1)</f>
        <v>0</v>
      </c>
    </row>
    <row r="43" ht="15">
      <c r="B43" s="53"/>
    </row>
    <row r="44" spans="2:38" ht="15">
      <c r="B44" s="53"/>
      <c r="G44" s="64" t="str">
        <f>'League Inputs'!X26</f>
        <v>Week 10</v>
      </c>
      <c r="H44" s="65">
        <f>'League Inputs'!Y26</f>
        <v>40920</v>
      </c>
      <c r="J44" s="6" t="str">
        <f>$N$10</f>
        <v>F</v>
      </c>
      <c r="K44" s="7"/>
      <c r="L44" s="3" t="s">
        <v>6</v>
      </c>
      <c r="M44" s="7"/>
      <c r="N44" s="8" t="str">
        <f>$J$10</f>
        <v>E</v>
      </c>
      <c r="AK44" s="20" t="str">
        <f>J44&amp;N44</f>
        <v>FE</v>
      </c>
      <c r="AL44" s="46">
        <f>IF(AND(ISBLANK(K44),ISBLANK(M44)),0,1)</f>
        <v>0</v>
      </c>
    </row>
    <row r="45" spans="2:38" ht="15">
      <c r="B45" s="53"/>
      <c r="J45" s="6" t="str">
        <f>$N$9</f>
        <v>D</v>
      </c>
      <c r="K45" s="7"/>
      <c r="L45" s="3" t="s">
        <v>6</v>
      </c>
      <c r="M45" s="7"/>
      <c r="N45" s="8" t="str">
        <f>$J$9</f>
        <v>C</v>
      </c>
      <c r="AK45" s="20" t="str">
        <f>J45&amp;N45</f>
        <v>DC</v>
      </c>
      <c r="AL45" s="46">
        <f>IF(AND(ISBLANK(K45),ISBLANK(M45)),0,1)</f>
        <v>0</v>
      </c>
    </row>
    <row r="46" spans="2:38" ht="15">
      <c r="B46" s="53"/>
      <c r="J46" s="6" t="str">
        <f>$N$8</f>
        <v>B</v>
      </c>
      <c r="K46" s="7"/>
      <c r="L46" s="3" t="s">
        <v>6</v>
      </c>
      <c r="M46" s="7"/>
      <c r="N46" s="8" t="str">
        <f>$J$8</f>
        <v>A</v>
      </c>
      <c r="AK46" s="20" t="str">
        <f>J46&amp;N46</f>
        <v>BA</v>
      </c>
      <c r="AL46" s="46">
        <f>IF(AND(ISBLANK(K46),ISBLANK(M46)),0,1)</f>
        <v>0</v>
      </c>
    </row>
    <row r="49" spans="2:49" ht="23.25">
      <c r="B49" s="23"/>
      <c r="C49" s="23" t="s">
        <v>30</v>
      </c>
      <c r="D49" s="23"/>
      <c r="E49" s="23"/>
      <c r="F49" s="23"/>
      <c r="G49" s="25"/>
      <c r="H49" s="56"/>
      <c r="I49" s="23"/>
      <c r="J49" s="24"/>
      <c r="K49" s="25"/>
      <c r="L49" s="25"/>
      <c r="M49" s="25"/>
      <c r="N49" s="26"/>
      <c r="O49" s="23"/>
      <c r="P49" s="23"/>
      <c r="Q49" s="23"/>
      <c r="R49" s="26"/>
      <c r="S49" s="24"/>
      <c r="T49" s="24"/>
      <c r="U49" s="24"/>
      <c r="V49" s="24"/>
      <c r="W49" s="24"/>
      <c r="X49" s="24"/>
      <c r="Y49" s="24"/>
      <c r="Z49" s="24"/>
      <c r="AA49" s="23"/>
      <c r="AB49" s="68"/>
      <c r="AC49" s="72"/>
      <c r="AD49" s="23"/>
      <c r="AE49" s="23"/>
      <c r="AF49" s="23"/>
      <c r="AG49" s="25"/>
      <c r="AH49" s="23"/>
      <c r="AI49" s="25"/>
      <c r="AJ49" s="23"/>
      <c r="AK49" s="23"/>
      <c r="AL49" s="25"/>
      <c r="AM49" s="25"/>
      <c r="AN49" s="25"/>
      <c r="AO49" s="23"/>
      <c r="AP49" s="23"/>
      <c r="AQ49" s="23"/>
      <c r="AR49" s="23"/>
      <c r="AS49" s="23"/>
      <c r="AT49" s="23"/>
      <c r="AU49" s="23"/>
      <c r="AV49" s="23"/>
      <c r="AW49" s="23"/>
    </row>
    <row r="51" spans="5:40" ht="15" hidden="1" outlineLevel="1">
      <c r="E51" s="12"/>
      <c r="F51" s="29" t="str">
        <f>'League Inputs'!$W$9</f>
        <v>A</v>
      </c>
      <c r="G51" s="15"/>
      <c r="H51" s="60"/>
      <c r="I51" s="13"/>
      <c r="J51" s="14"/>
      <c r="K51" s="15"/>
      <c r="L51" s="15"/>
      <c r="M51" s="15"/>
      <c r="N51" s="16"/>
      <c r="O51" s="13"/>
      <c r="P51" s="13"/>
      <c r="Q51" s="13"/>
      <c r="R51" s="29" t="s">
        <v>16</v>
      </c>
      <c r="S51" s="30" t="s">
        <v>7</v>
      </c>
      <c r="T51" s="30" t="s">
        <v>8</v>
      </c>
      <c r="U51" s="30" t="s">
        <v>9</v>
      </c>
      <c r="V51" s="30" t="s">
        <v>10</v>
      </c>
      <c r="W51" s="30" t="s">
        <v>11</v>
      </c>
      <c r="X51" s="30" t="s">
        <v>12</v>
      </c>
      <c r="Y51" s="30" t="s">
        <v>13</v>
      </c>
      <c r="Z51" s="31" t="s">
        <v>15</v>
      </c>
      <c r="AK51" s="43" t="s">
        <v>29</v>
      </c>
      <c r="AL51" s="44" t="s">
        <v>7</v>
      </c>
      <c r="AM51" s="44" t="s">
        <v>17</v>
      </c>
      <c r="AN51" s="45" t="s">
        <v>18</v>
      </c>
    </row>
    <row r="52" spans="5:40" ht="15" hidden="1" outlineLevel="2">
      <c r="E52" s="17"/>
      <c r="F52" s="18"/>
      <c r="G52" s="19"/>
      <c r="H52" s="59"/>
      <c r="I52" s="18"/>
      <c r="J52" s="6" t="str">
        <f>'League Inputs'!$W$9</f>
        <v>A</v>
      </c>
      <c r="K52" s="9">
        <f aca="true" t="shared" si="4" ref="K52:K61">SUMIF($AK$8:$AK$46,$AK52,K$8:K$46)</f>
        <v>0</v>
      </c>
      <c r="L52" s="32" t="s">
        <v>6</v>
      </c>
      <c r="M52" s="9">
        <f aca="true" t="shared" si="5" ref="M52:M61">SUMIF($AK$8:$AK$46,$AK52,M$8:M$46)</f>
        <v>0</v>
      </c>
      <c r="N52" s="8" t="str">
        <f>'League Inputs'!$W$10</f>
        <v>B</v>
      </c>
      <c r="O52" s="18"/>
      <c r="P52" s="18"/>
      <c r="Q52" s="18"/>
      <c r="R52" s="22" t="str">
        <f>'League Inputs'!$X$17</f>
        <v>Week 1</v>
      </c>
      <c r="S52" s="21">
        <f aca="true" t="shared" si="6" ref="S52:S61">AL52</f>
        <v>0</v>
      </c>
      <c r="T52" s="21">
        <f aca="true" t="shared" si="7" ref="T52:T61">IF(OR(AND(AM52=1,K52&gt;M52),AND(AN52=1,M52&gt;K52)),1,0)</f>
        <v>0</v>
      </c>
      <c r="U52" s="21">
        <f aca="true" t="shared" si="8" ref="U52:U61">IF(K52=M52,1,0)*AL52</f>
        <v>0</v>
      </c>
      <c r="V52" s="21">
        <f>(1-SUM(T52:U52))*S52</f>
        <v>0</v>
      </c>
      <c r="W52" s="21">
        <f aca="true" t="shared" si="9" ref="W52:W61">(K52*AM52)+(M52*AN52)</f>
        <v>0</v>
      </c>
      <c r="X52" s="21">
        <f aca="true" t="shared" si="10" ref="X52:X61">(M52*AM52)+(K52*AN52)</f>
        <v>0</v>
      </c>
      <c r="Y52" s="21">
        <f>W52-X52</f>
        <v>0</v>
      </c>
      <c r="Z52" s="33">
        <f>(T52*'League Inputs'!$X$29)+(U52*'League Inputs'!$X$30)</f>
        <v>0</v>
      </c>
      <c r="AK52" s="40" t="str">
        <f aca="true" t="shared" si="11" ref="AK52:AK61">J52&amp;N52</f>
        <v>AB</v>
      </c>
      <c r="AL52" s="9">
        <f aca="true" t="shared" si="12" ref="AL52:AL61">SUMIF($AK$8:$AK$46,$AK52,AL$8:AL$46)</f>
        <v>0</v>
      </c>
      <c r="AM52" s="9">
        <f>IF($J52=F51,1,0)*AL52</f>
        <v>0</v>
      </c>
      <c r="AN52" s="41">
        <f>IF(AM52=1,0,1)*AL52</f>
        <v>0</v>
      </c>
    </row>
    <row r="53" spans="5:40" ht="15" hidden="1" outlineLevel="2">
      <c r="E53" s="17"/>
      <c r="F53" s="18"/>
      <c r="G53" s="19"/>
      <c r="H53" s="59"/>
      <c r="I53" s="18"/>
      <c r="J53" s="6" t="str">
        <f>'League Inputs'!$W$9</f>
        <v>A</v>
      </c>
      <c r="K53" s="9">
        <f t="shared" si="4"/>
        <v>0</v>
      </c>
      <c r="L53" s="19" t="s">
        <v>6</v>
      </c>
      <c r="M53" s="9">
        <f t="shared" si="5"/>
        <v>0</v>
      </c>
      <c r="N53" s="8" t="str">
        <f>'League Inputs'!$W$14</f>
        <v>F</v>
      </c>
      <c r="O53" s="18"/>
      <c r="P53" s="18"/>
      <c r="Q53" s="18"/>
      <c r="R53" s="22" t="str">
        <f>'League Inputs'!$X$18</f>
        <v>Week 2</v>
      </c>
      <c r="S53" s="21">
        <f t="shared" si="6"/>
        <v>0</v>
      </c>
      <c r="T53" s="21">
        <f t="shared" si="7"/>
        <v>0</v>
      </c>
      <c r="U53" s="21">
        <f t="shared" si="8"/>
        <v>0</v>
      </c>
      <c r="V53" s="21">
        <f aca="true" t="shared" si="13" ref="V53:V61">(1-SUM(T53:U53))*S53</f>
        <v>0</v>
      </c>
      <c r="W53" s="21">
        <f t="shared" si="9"/>
        <v>0</v>
      </c>
      <c r="X53" s="21">
        <f t="shared" si="10"/>
        <v>0</v>
      </c>
      <c r="Y53" s="21">
        <f aca="true" t="shared" si="14" ref="Y53:Y61">W53-X53</f>
        <v>0</v>
      </c>
      <c r="Z53" s="33">
        <f>(T53*'League Inputs'!$X$29)+(U53*'League Inputs'!$X$30)</f>
        <v>0</v>
      </c>
      <c r="AK53" s="40" t="str">
        <f t="shared" si="11"/>
        <v>AF</v>
      </c>
      <c r="AL53" s="9">
        <f t="shared" si="12"/>
        <v>0</v>
      </c>
      <c r="AM53" s="9">
        <f>IF($J53=F51,1,0)*AL53</f>
        <v>0</v>
      </c>
      <c r="AN53" s="41">
        <f aca="true" t="shared" si="15" ref="AN53:AN61">IF(AM53=1,0,1)*AL53</f>
        <v>0</v>
      </c>
    </row>
    <row r="54" spans="5:40" ht="15" hidden="1" outlineLevel="2">
      <c r="E54" s="17"/>
      <c r="F54" s="18"/>
      <c r="G54" s="19"/>
      <c r="H54" s="59"/>
      <c r="I54" s="18"/>
      <c r="J54" s="6" t="str">
        <f>'League Inputs'!$W$11</f>
        <v>C</v>
      </c>
      <c r="K54" s="9">
        <f t="shared" si="4"/>
        <v>0</v>
      </c>
      <c r="L54" s="19" t="s">
        <v>6</v>
      </c>
      <c r="M54" s="9">
        <f t="shared" si="5"/>
        <v>0</v>
      </c>
      <c r="N54" s="8" t="str">
        <f>'League Inputs'!$W$9</f>
        <v>A</v>
      </c>
      <c r="O54" s="18"/>
      <c r="P54" s="18"/>
      <c r="Q54" s="18"/>
      <c r="R54" s="22" t="str">
        <f>'League Inputs'!$X$19</f>
        <v>Week 3</v>
      </c>
      <c r="S54" s="21">
        <f t="shared" si="6"/>
        <v>0</v>
      </c>
      <c r="T54" s="21">
        <f t="shared" si="7"/>
        <v>0</v>
      </c>
      <c r="U54" s="21">
        <f t="shared" si="8"/>
        <v>0</v>
      </c>
      <c r="V54" s="21">
        <f t="shared" si="13"/>
        <v>0</v>
      </c>
      <c r="W54" s="21">
        <f t="shared" si="9"/>
        <v>0</v>
      </c>
      <c r="X54" s="21">
        <f t="shared" si="10"/>
        <v>0</v>
      </c>
      <c r="Y54" s="21">
        <f t="shared" si="14"/>
        <v>0</v>
      </c>
      <c r="Z54" s="33">
        <f>(T54*'League Inputs'!$X$29)+(U54*'League Inputs'!$X$30)</f>
        <v>0</v>
      </c>
      <c r="AK54" s="40" t="str">
        <f t="shared" si="11"/>
        <v>CA</v>
      </c>
      <c r="AL54" s="9">
        <f t="shared" si="12"/>
        <v>0</v>
      </c>
      <c r="AM54" s="9">
        <f>IF($J54=F51,1,0)*AL54</f>
        <v>0</v>
      </c>
      <c r="AN54" s="41">
        <f t="shared" si="15"/>
        <v>0</v>
      </c>
    </row>
    <row r="55" spans="5:40" ht="15" hidden="1" outlineLevel="2">
      <c r="E55" s="17"/>
      <c r="F55" s="18"/>
      <c r="G55" s="19"/>
      <c r="H55" s="59"/>
      <c r="I55" s="18"/>
      <c r="J55" s="6" t="str">
        <f>'League Inputs'!$W$12</f>
        <v>D</v>
      </c>
      <c r="K55" s="9">
        <f t="shared" si="4"/>
        <v>0</v>
      </c>
      <c r="L55" s="19" t="s">
        <v>6</v>
      </c>
      <c r="M55" s="9">
        <f t="shared" si="5"/>
        <v>0</v>
      </c>
      <c r="N55" s="8" t="str">
        <f>'League Inputs'!$W$9</f>
        <v>A</v>
      </c>
      <c r="O55" s="18"/>
      <c r="P55" s="18"/>
      <c r="Q55" s="18"/>
      <c r="R55" s="22" t="str">
        <f>'League Inputs'!$X$20</f>
        <v>Week 4</v>
      </c>
      <c r="S55" s="21">
        <f t="shared" si="6"/>
        <v>0</v>
      </c>
      <c r="T55" s="21">
        <f t="shared" si="7"/>
        <v>0</v>
      </c>
      <c r="U55" s="21">
        <f t="shared" si="8"/>
        <v>0</v>
      </c>
      <c r="V55" s="21">
        <f t="shared" si="13"/>
        <v>0</v>
      </c>
      <c r="W55" s="21">
        <f t="shared" si="9"/>
        <v>0</v>
      </c>
      <c r="X55" s="21">
        <f t="shared" si="10"/>
        <v>0</v>
      </c>
      <c r="Y55" s="21">
        <f t="shared" si="14"/>
        <v>0</v>
      </c>
      <c r="Z55" s="33">
        <f>(T55*'League Inputs'!$X$29)+(U55*'League Inputs'!$X$30)</f>
        <v>0</v>
      </c>
      <c r="AK55" s="40" t="str">
        <f t="shared" si="11"/>
        <v>DA</v>
      </c>
      <c r="AL55" s="9">
        <f t="shared" si="12"/>
        <v>0</v>
      </c>
      <c r="AM55" s="9">
        <f>IF($J55=F51,1,0)*AL55</f>
        <v>0</v>
      </c>
      <c r="AN55" s="41">
        <f t="shared" si="15"/>
        <v>0</v>
      </c>
    </row>
    <row r="56" spans="5:40" ht="15" hidden="1" outlineLevel="2">
      <c r="E56" s="17"/>
      <c r="F56" s="18"/>
      <c r="G56" s="19"/>
      <c r="H56" s="59"/>
      <c r="I56" s="18"/>
      <c r="J56" s="6" t="str">
        <f>'League Inputs'!$W$9</f>
        <v>A</v>
      </c>
      <c r="K56" s="9">
        <f t="shared" si="4"/>
        <v>0</v>
      </c>
      <c r="L56" s="19" t="s">
        <v>6</v>
      </c>
      <c r="M56" s="9">
        <f t="shared" si="5"/>
        <v>0</v>
      </c>
      <c r="N56" s="8" t="str">
        <f>'League Inputs'!$W$13</f>
        <v>E</v>
      </c>
      <c r="O56" s="18"/>
      <c r="P56" s="18"/>
      <c r="Q56" s="18"/>
      <c r="R56" s="22" t="str">
        <f>'League Inputs'!$X$21</f>
        <v>Week 5</v>
      </c>
      <c r="S56" s="21">
        <f t="shared" si="6"/>
        <v>0</v>
      </c>
      <c r="T56" s="21">
        <f t="shared" si="7"/>
        <v>0</v>
      </c>
      <c r="U56" s="21">
        <f t="shared" si="8"/>
        <v>0</v>
      </c>
      <c r="V56" s="21">
        <f t="shared" si="13"/>
        <v>0</v>
      </c>
      <c r="W56" s="21">
        <f t="shared" si="9"/>
        <v>0</v>
      </c>
      <c r="X56" s="21">
        <f t="shared" si="10"/>
        <v>0</v>
      </c>
      <c r="Y56" s="21">
        <f t="shared" si="14"/>
        <v>0</v>
      </c>
      <c r="Z56" s="33">
        <f>(T56*'League Inputs'!$X$29)+(U56*'League Inputs'!$X$30)</f>
        <v>0</v>
      </c>
      <c r="AK56" s="40" t="str">
        <f t="shared" si="11"/>
        <v>AE</v>
      </c>
      <c r="AL56" s="9">
        <f t="shared" si="12"/>
        <v>0</v>
      </c>
      <c r="AM56" s="9">
        <f>IF($J56=F51,1,0)*AL56</f>
        <v>0</v>
      </c>
      <c r="AN56" s="41">
        <f t="shared" si="15"/>
        <v>0</v>
      </c>
    </row>
    <row r="57" spans="5:40" ht="15" hidden="1" outlineLevel="2">
      <c r="E57" s="17"/>
      <c r="F57" s="18"/>
      <c r="G57" s="19"/>
      <c r="H57" s="59"/>
      <c r="I57" s="18"/>
      <c r="J57" s="6" t="str">
        <f>$N$24</f>
        <v>E</v>
      </c>
      <c r="K57" s="9">
        <f t="shared" si="4"/>
        <v>0</v>
      </c>
      <c r="L57" s="19" t="s">
        <v>6</v>
      </c>
      <c r="M57" s="9">
        <f t="shared" si="5"/>
        <v>0</v>
      </c>
      <c r="N57" s="8" t="str">
        <f>$J$24</f>
        <v>A</v>
      </c>
      <c r="O57" s="18"/>
      <c r="P57" s="18"/>
      <c r="Q57" s="18"/>
      <c r="R57" s="22" t="str">
        <f>'League Inputs'!$X$22</f>
        <v>Week 6</v>
      </c>
      <c r="S57" s="21">
        <f t="shared" si="6"/>
        <v>0</v>
      </c>
      <c r="T57" s="21">
        <f t="shared" si="7"/>
        <v>0</v>
      </c>
      <c r="U57" s="21">
        <f t="shared" si="8"/>
        <v>0</v>
      </c>
      <c r="V57" s="21">
        <f t="shared" si="13"/>
        <v>0</v>
      </c>
      <c r="W57" s="21">
        <f t="shared" si="9"/>
        <v>0</v>
      </c>
      <c r="X57" s="21">
        <f t="shared" si="10"/>
        <v>0</v>
      </c>
      <c r="Y57" s="21">
        <f t="shared" si="14"/>
        <v>0</v>
      </c>
      <c r="Z57" s="33">
        <f>(T57*'League Inputs'!$X$29)+(U57*'League Inputs'!$X$30)</f>
        <v>0</v>
      </c>
      <c r="AK57" s="40" t="str">
        <f t="shared" si="11"/>
        <v>EA</v>
      </c>
      <c r="AL57" s="9">
        <f t="shared" si="12"/>
        <v>0</v>
      </c>
      <c r="AM57" s="9">
        <f>IF($J57=F51,1,0)*AL57</f>
        <v>0</v>
      </c>
      <c r="AN57" s="41">
        <f t="shared" si="15"/>
        <v>0</v>
      </c>
    </row>
    <row r="58" spans="5:40" ht="15" hidden="1" outlineLevel="2">
      <c r="E58" s="17"/>
      <c r="F58" s="18"/>
      <c r="G58" s="19"/>
      <c r="H58" s="59"/>
      <c r="I58" s="18"/>
      <c r="J58" s="6" t="str">
        <f>$N$21</f>
        <v>A</v>
      </c>
      <c r="K58" s="9">
        <f t="shared" si="4"/>
        <v>0</v>
      </c>
      <c r="L58" s="19" t="s">
        <v>6</v>
      </c>
      <c r="M58" s="9">
        <f t="shared" si="5"/>
        <v>0</v>
      </c>
      <c r="N58" s="8" t="str">
        <f>$J$21</f>
        <v>D</v>
      </c>
      <c r="O58" s="18"/>
      <c r="P58" s="18"/>
      <c r="Q58" s="18"/>
      <c r="R58" s="22" t="str">
        <f>'League Inputs'!$X$23</f>
        <v>Week 7</v>
      </c>
      <c r="S58" s="21">
        <f t="shared" si="6"/>
        <v>0</v>
      </c>
      <c r="T58" s="21">
        <f t="shared" si="7"/>
        <v>0</v>
      </c>
      <c r="U58" s="21">
        <f t="shared" si="8"/>
        <v>0</v>
      </c>
      <c r="V58" s="21">
        <f t="shared" si="13"/>
        <v>0</v>
      </c>
      <c r="W58" s="21">
        <f t="shared" si="9"/>
        <v>0</v>
      </c>
      <c r="X58" s="21">
        <f t="shared" si="10"/>
        <v>0</v>
      </c>
      <c r="Y58" s="21">
        <f t="shared" si="14"/>
        <v>0</v>
      </c>
      <c r="Z58" s="33">
        <f>(T58*'League Inputs'!$X$29)+(U58*'League Inputs'!$X$30)</f>
        <v>0</v>
      </c>
      <c r="AK58" s="40" t="str">
        <f t="shared" si="11"/>
        <v>AD</v>
      </c>
      <c r="AL58" s="9">
        <f t="shared" si="12"/>
        <v>0</v>
      </c>
      <c r="AM58" s="9">
        <f>IF($J58=F51,1,0)*AL58</f>
        <v>0</v>
      </c>
      <c r="AN58" s="41">
        <f t="shared" si="15"/>
        <v>0</v>
      </c>
    </row>
    <row r="59" spans="5:40" ht="15" hidden="1" outlineLevel="2">
      <c r="E59" s="17"/>
      <c r="F59" s="18"/>
      <c r="G59" s="19"/>
      <c r="H59" s="59"/>
      <c r="I59" s="18"/>
      <c r="J59" s="6" t="str">
        <f>$N$16</f>
        <v>A</v>
      </c>
      <c r="K59" s="9">
        <f t="shared" si="4"/>
        <v>0</v>
      </c>
      <c r="L59" s="19" t="s">
        <v>6</v>
      </c>
      <c r="M59" s="9">
        <f t="shared" si="5"/>
        <v>0</v>
      </c>
      <c r="N59" s="8" t="str">
        <f>$J$16</f>
        <v>C</v>
      </c>
      <c r="O59" s="18"/>
      <c r="P59" s="18"/>
      <c r="Q59" s="18"/>
      <c r="R59" s="22" t="str">
        <f>'League Inputs'!$X$24</f>
        <v>Week 8</v>
      </c>
      <c r="S59" s="21">
        <f t="shared" si="6"/>
        <v>0</v>
      </c>
      <c r="T59" s="21">
        <f t="shared" si="7"/>
        <v>0</v>
      </c>
      <c r="U59" s="21">
        <f t="shared" si="8"/>
        <v>0</v>
      </c>
      <c r="V59" s="21">
        <f t="shared" si="13"/>
        <v>0</v>
      </c>
      <c r="W59" s="21">
        <f t="shared" si="9"/>
        <v>0</v>
      </c>
      <c r="X59" s="21">
        <f t="shared" si="10"/>
        <v>0</v>
      </c>
      <c r="Y59" s="21">
        <f t="shared" si="14"/>
        <v>0</v>
      </c>
      <c r="Z59" s="33">
        <f>(T59*'League Inputs'!$X$29)+(U59*'League Inputs'!$X$30)</f>
        <v>0</v>
      </c>
      <c r="AK59" s="40" t="str">
        <f t="shared" si="11"/>
        <v>AC</v>
      </c>
      <c r="AL59" s="9">
        <f t="shared" si="12"/>
        <v>0</v>
      </c>
      <c r="AM59" s="9">
        <f>IF($J59=F51,1,0)*AL59</f>
        <v>0</v>
      </c>
      <c r="AN59" s="41">
        <f t="shared" si="15"/>
        <v>0</v>
      </c>
    </row>
    <row r="60" spans="5:40" ht="15" hidden="1" outlineLevel="2">
      <c r="E60" s="17"/>
      <c r="F60" s="18"/>
      <c r="G60" s="19"/>
      <c r="H60" s="59"/>
      <c r="I60" s="18"/>
      <c r="J60" s="6" t="str">
        <f>$N$13</f>
        <v>F</v>
      </c>
      <c r="K60" s="9">
        <f t="shared" si="4"/>
        <v>0</v>
      </c>
      <c r="L60" s="19" t="s">
        <v>6</v>
      </c>
      <c r="M60" s="9">
        <f t="shared" si="5"/>
        <v>0</v>
      </c>
      <c r="N60" s="8" t="str">
        <f>$J$13</f>
        <v>A</v>
      </c>
      <c r="O60" s="18"/>
      <c r="P60" s="18"/>
      <c r="Q60" s="18"/>
      <c r="R60" s="22" t="str">
        <f>'League Inputs'!$X$25</f>
        <v>Week 9</v>
      </c>
      <c r="S60" s="21">
        <f t="shared" si="6"/>
        <v>0</v>
      </c>
      <c r="T60" s="21">
        <f t="shared" si="7"/>
        <v>0</v>
      </c>
      <c r="U60" s="21">
        <f t="shared" si="8"/>
        <v>0</v>
      </c>
      <c r="V60" s="21">
        <f t="shared" si="13"/>
        <v>0</v>
      </c>
      <c r="W60" s="21">
        <f t="shared" si="9"/>
        <v>0</v>
      </c>
      <c r="X60" s="21">
        <f t="shared" si="10"/>
        <v>0</v>
      </c>
      <c r="Y60" s="21">
        <f t="shared" si="14"/>
        <v>0</v>
      </c>
      <c r="Z60" s="33">
        <f>(T60*'League Inputs'!$X$29)+(U60*'League Inputs'!$X$30)</f>
        <v>0</v>
      </c>
      <c r="AK60" s="40" t="str">
        <f t="shared" si="11"/>
        <v>FA</v>
      </c>
      <c r="AL60" s="9">
        <f t="shared" si="12"/>
        <v>0</v>
      </c>
      <c r="AM60" s="9">
        <f>IF($J60=F51,1,0)*AL60</f>
        <v>0</v>
      </c>
      <c r="AN60" s="41">
        <f t="shared" si="15"/>
        <v>0</v>
      </c>
    </row>
    <row r="61" spans="5:40" ht="15" hidden="1" outlineLevel="2">
      <c r="E61" s="17"/>
      <c r="F61" s="18"/>
      <c r="G61" s="19"/>
      <c r="H61" s="59"/>
      <c r="I61" s="18"/>
      <c r="J61" s="6" t="str">
        <f>$N$8</f>
        <v>B</v>
      </c>
      <c r="K61" s="9">
        <f t="shared" si="4"/>
        <v>0</v>
      </c>
      <c r="L61" s="19" t="s">
        <v>6</v>
      </c>
      <c r="M61" s="9">
        <f t="shared" si="5"/>
        <v>0</v>
      </c>
      <c r="N61" s="8" t="str">
        <f>$J$8</f>
        <v>A</v>
      </c>
      <c r="O61" s="18"/>
      <c r="P61" s="18"/>
      <c r="Q61" s="18"/>
      <c r="R61" s="22" t="str">
        <f>'League Inputs'!$X$26</f>
        <v>Week 10</v>
      </c>
      <c r="S61" s="21">
        <f t="shared" si="6"/>
        <v>0</v>
      </c>
      <c r="T61" s="21">
        <f t="shared" si="7"/>
        <v>0</v>
      </c>
      <c r="U61" s="21">
        <f t="shared" si="8"/>
        <v>0</v>
      </c>
      <c r="V61" s="21">
        <f t="shared" si="13"/>
        <v>0</v>
      </c>
      <c r="W61" s="21">
        <f t="shared" si="9"/>
        <v>0</v>
      </c>
      <c r="X61" s="21">
        <f t="shared" si="10"/>
        <v>0</v>
      </c>
      <c r="Y61" s="21">
        <f t="shared" si="14"/>
        <v>0</v>
      </c>
      <c r="Z61" s="33">
        <f>(T61*'League Inputs'!$X$29)+(U61*'League Inputs'!$X$30)</f>
        <v>0</v>
      </c>
      <c r="AK61" s="40" t="str">
        <f t="shared" si="11"/>
        <v>BA</v>
      </c>
      <c r="AL61" s="9">
        <f t="shared" si="12"/>
        <v>0</v>
      </c>
      <c r="AM61" s="9">
        <f>IF($J61=F51,1,0)*AL61</f>
        <v>0</v>
      </c>
      <c r="AN61" s="41">
        <f t="shared" si="15"/>
        <v>0</v>
      </c>
    </row>
    <row r="62" spans="5:40" ht="15.75" hidden="1" outlineLevel="2" thickBot="1">
      <c r="E62" s="34"/>
      <c r="F62" s="35"/>
      <c r="G62" s="37"/>
      <c r="H62" s="61"/>
      <c r="I62" s="35"/>
      <c r="J62" s="36"/>
      <c r="K62" s="37"/>
      <c r="L62" s="37"/>
      <c r="M62" s="37"/>
      <c r="N62" s="38"/>
      <c r="O62" s="35"/>
      <c r="P62" s="35"/>
      <c r="Q62" s="35"/>
      <c r="R62" s="27" t="str">
        <f>F51</f>
        <v>A</v>
      </c>
      <c r="S62" s="28">
        <f>SUM(S52:S61)</f>
        <v>0</v>
      </c>
      <c r="T62" s="28">
        <f aca="true" t="shared" si="16" ref="T62:Z62">SUM(T52:T61)</f>
        <v>0</v>
      </c>
      <c r="U62" s="28">
        <f t="shared" si="16"/>
        <v>0</v>
      </c>
      <c r="V62" s="28">
        <f t="shared" si="16"/>
        <v>0</v>
      </c>
      <c r="W62" s="28">
        <f t="shared" si="16"/>
        <v>0</v>
      </c>
      <c r="X62" s="28">
        <f t="shared" si="16"/>
        <v>0</v>
      </c>
      <c r="Y62" s="28">
        <f t="shared" si="16"/>
        <v>0</v>
      </c>
      <c r="Z62" s="39">
        <f t="shared" si="16"/>
        <v>0</v>
      </c>
      <c r="AK62" s="34"/>
      <c r="AL62" s="37"/>
      <c r="AM62" s="37"/>
      <c r="AN62" s="42"/>
    </row>
    <row r="63" ht="15" hidden="1" outlineLevel="2"/>
    <row r="64" ht="15" hidden="1" outlineLevel="1" collapsed="1"/>
    <row r="65" spans="5:40" ht="15" hidden="1" outlineLevel="1">
      <c r="E65" s="12"/>
      <c r="F65" s="29" t="str">
        <f>'League Inputs'!$W$10</f>
        <v>B</v>
      </c>
      <c r="G65" s="15"/>
      <c r="H65" s="60"/>
      <c r="I65" s="13"/>
      <c r="J65" s="14"/>
      <c r="K65" s="15"/>
      <c r="L65" s="15"/>
      <c r="M65" s="15"/>
      <c r="N65" s="16"/>
      <c r="O65" s="13"/>
      <c r="P65" s="13"/>
      <c r="Q65" s="13"/>
      <c r="R65" s="29" t="s">
        <v>16</v>
      </c>
      <c r="S65" s="30" t="s">
        <v>7</v>
      </c>
      <c r="T65" s="30" t="s">
        <v>8</v>
      </c>
      <c r="U65" s="30" t="s">
        <v>9</v>
      </c>
      <c r="V65" s="30" t="s">
        <v>10</v>
      </c>
      <c r="W65" s="30" t="s">
        <v>11</v>
      </c>
      <c r="X65" s="30" t="s">
        <v>12</v>
      </c>
      <c r="Y65" s="30" t="s">
        <v>13</v>
      </c>
      <c r="Z65" s="31" t="s">
        <v>15</v>
      </c>
      <c r="AK65" s="43" t="s">
        <v>29</v>
      </c>
      <c r="AL65" s="44" t="s">
        <v>7</v>
      </c>
      <c r="AM65" s="44" t="s">
        <v>17</v>
      </c>
      <c r="AN65" s="45" t="s">
        <v>18</v>
      </c>
    </row>
    <row r="66" spans="5:40" ht="15" hidden="1" outlineLevel="2">
      <c r="E66" s="17"/>
      <c r="F66" s="18"/>
      <c r="G66" s="19"/>
      <c r="H66" s="59"/>
      <c r="I66" s="18"/>
      <c r="J66" s="6" t="str">
        <f>'League Inputs'!$W$9</f>
        <v>A</v>
      </c>
      <c r="K66" s="9">
        <f aca="true" t="shared" si="17" ref="K66:K75">SUMIF($AK$8:$AK$46,$AK66,K$8:K$46)</f>
        <v>0</v>
      </c>
      <c r="L66" s="32" t="s">
        <v>6</v>
      </c>
      <c r="M66" s="9">
        <f aca="true" t="shared" si="18" ref="M66:M75">SUMIF($AK$8:$AK$46,$AK66,M$8:M$46)</f>
        <v>0</v>
      </c>
      <c r="N66" s="8" t="str">
        <f>'League Inputs'!$W$10</f>
        <v>B</v>
      </c>
      <c r="O66" s="18"/>
      <c r="P66" s="18"/>
      <c r="Q66" s="18"/>
      <c r="R66" s="22" t="str">
        <f>'League Inputs'!$X$17</f>
        <v>Week 1</v>
      </c>
      <c r="S66" s="21">
        <f aca="true" t="shared" si="19" ref="S66:S75">AL66</f>
        <v>0</v>
      </c>
      <c r="T66" s="21">
        <f aca="true" t="shared" si="20" ref="T66:T75">IF(OR(AND(AM66=1,K66&gt;M66),AND(AN66=1,M66&gt;K66)),1,0)</f>
        <v>0</v>
      </c>
      <c r="U66" s="21">
        <f aca="true" t="shared" si="21" ref="U66:U75">IF(K66=M66,1,0)*AL66</f>
        <v>0</v>
      </c>
      <c r="V66" s="21">
        <f>(1-SUM(T66:U66))*S66</f>
        <v>0</v>
      </c>
      <c r="W66" s="21">
        <f aca="true" t="shared" si="22" ref="W66:W75">(K66*AM66)+(M66*AN66)</f>
        <v>0</v>
      </c>
      <c r="X66" s="21">
        <f aca="true" t="shared" si="23" ref="X66:X75">(M66*AM66)+(K66*AN66)</f>
        <v>0</v>
      </c>
      <c r="Y66" s="21">
        <f>W66-X66</f>
        <v>0</v>
      </c>
      <c r="Z66" s="33">
        <f>(T66*'League Inputs'!$X$29)+(U66*'League Inputs'!$X$30)</f>
        <v>0</v>
      </c>
      <c r="AK66" s="40" t="str">
        <f aca="true" t="shared" si="24" ref="AK66:AK75">J66&amp;N66</f>
        <v>AB</v>
      </c>
      <c r="AL66" s="9">
        <f aca="true" t="shared" si="25" ref="AL66:AL75">SUMIF($AK$8:$AK$46,$AK66,AL$8:AL$46)</f>
        <v>0</v>
      </c>
      <c r="AM66" s="9">
        <f>IF($J66=F65,1,0)*AL66</f>
        <v>0</v>
      </c>
      <c r="AN66" s="41">
        <f>IF(AM66=1,0,1)*AL66</f>
        <v>0</v>
      </c>
    </row>
    <row r="67" spans="5:40" ht="15" hidden="1" outlineLevel="2">
      <c r="E67" s="17"/>
      <c r="F67" s="18"/>
      <c r="G67" s="19"/>
      <c r="H67" s="59"/>
      <c r="I67" s="18"/>
      <c r="J67" s="6" t="str">
        <f>'League Inputs'!$W$10</f>
        <v>B</v>
      </c>
      <c r="K67" s="9">
        <f t="shared" si="17"/>
        <v>0</v>
      </c>
      <c r="L67" s="19" t="s">
        <v>6</v>
      </c>
      <c r="M67" s="9">
        <f t="shared" si="18"/>
        <v>0</v>
      </c>
      <c r="N67" s="8" t="str">
        <f>'League Inputs'!$W$11</f>
        <v>C</v>
      </c>
      <c r="O67" s="18"/>
      <c r="P67" s="18"/>
      <c r="Q67" s="18"/>
      <c r="R67" s="22" t="str">
        <f>'League Inputs'!$X$18</f>
        <v>Week 2</v>
      </c>
      <c r="S67" s="21">
        <f t="shared" si="19"/>
        <v>0</v>
      </c>
      <c r="T67" s="21">
        <f t="shared" si="20"/>
        <v>0</v>
      </c>
      <c r="U67" s="21">
        <f t="shared" si="21"/>
        <v>0</v>
      </c>
      <c r="V67" s="21">
        <f aca="true" t="shared" si="26" ref="V67:V75">(1-SUM(T67:U67))*S67</f>
        <v>0</v>
      </c>
      <c r="W67" s="21">
        <f t="shared" si="22"/>
        <v>0</v>
      </c>
      <c r="X67" s="21">
        <f t="shared" si="23"/>
        <v>0</v>
      </c>
      <c r="Y67" s="21">
        <f aca="true" t="shared" si="27" ref="Y67:Y75">W67-X67</f>
        <v>0</v>
      </c>
      <c r="Z67" s="33">
        <f>(T67*'League Inputs'!$X$29)+(U67*'League Inputs'!$X$30)</f>
        <v>0</v>
      </c>
      <c r="AK67" s="40" t="str">
        <f t="shared" si="24"/>
        <v>BC</v>
      </c>
      <c r="AL67" s="9">
        <f t="shared" si="25"/>
        <v>0</v>
      </c>
      <c r="AM67" s="9">
        <f>IF($J67=F65,1,0)*AL67</f>
        <v>0</v>
      </c>
      <c r="AN67" s="41">
        <f aca="true" t="shared" si="28" ref="AN67:AN75">IF(AM67=1,0,1)*AL67</f>
        <v>0</v>
      </c>
    </row>
    <row r="68" spans="5:40" ht="15" hidden="1" outlineLevel="2">
      <c r="E68" s="17"/>
      <c r="F68" s="18"/>
      <c r="G68" s="19"/>
      <c r="H68" s="59"/>
      <c r="I68" s="18"/>
      <c r="J68" s="6" t="str">
        <f>'League Inputs'!$W$10</f>
        <v>B</v>
      </c>
      <c r="K68" s="9">
        <f t="shared" si="17"/>
        <v>0</v>
      </c>
      <c r="L68" s="19" t="s">
        <v>6</v>
      </c>
      <c r="M68" s="9">
        <f t="shared" si="18"/>
        <v>0</v>
      </c>
      <c r="N68" s="8" t="str">
        <f>'League Inputs'!$W$13</f>
        <v>E</v>
      </c>
      <c r="O68" s="18"/>
      <c r="P68" s="18"/>
      <c r="Q68" s="18"/>
      <c r="R68" s="22" t="str">
        <f>'League Inputs'!$X$19</f>
        <v>Week 3</v>
      </c>
      <c r="S68" s="21">
        <f t="shared" si="19"/>
        <v>0</v>
      </c>
      <c r="T68" s="21">
        <f t="shared" si="20"/>
        <v>0</v>
      </c>
      <c r="U68" s="21">
        <f t="shared" si="21"/>
        <v>0</v>
      </c>
      <c r="V68" s="21">
        <f t="shared" si="26"/>
        <v>0</v>
      </c>
      <c r="W68" s="21">
        <f t="shared" si="22"/>
        <v>0</v>
      </c>
      <c r="X68" s="21">
        <f t="shared" si="23"/>
        <v>0</v>
      </c>
      <c r="Y68" s="21">
        <f t="shared" si="27"/>
        <v>0</v>
      </c>
      <c r="Z68" s="33">
        <f>(T68*'League Inputs'!$X$29)+(U68*'League Inputs'!$X$30)</f>
        <v>0</v>
      </c>
      <c r="AK68" s="40" t="str">
        <f t="shared" si="24"/>
        <v>BE</v>
      </c>
      <c r="AL68" s="9">
        <f t="shared" si="25"/>
        <v>0</v>
      </c>
      <c r="AM68" s="9">
        <f>IF($J68=F65,1,0)*AL68</f>
        <v>0</v>
      </c>
      <c r="AN68" s="41">
        <f t="shared" si="28"/>
        <v>0</v>
      </c>
    </row>
    <row r="69" spans="5:40" ht="15" hidden="1" outlineLevel="2">
      <c r="E69" s="17"/>
      <c r="F69" s="18"/>
      <c r="G69" s="19"/>
      <c r="H69" s="59"/>
      <c r="I69" s="18"/>
      <c r="J69" s="6" t="str">
        <f>'League Inputs'!$W$10</f>
        <v>B</v>
      </c>
      <c r="K69" s="9">
        <f t="shared" si="17"/>
        <v>0</v>
      </c>
      <c r="L69" s="19" t="s">
        <v>6</v>
      </c>
      <c r="M69" s="9">
        <f t="shared" si="18"/>
        <v>0</v>
      </c>
      <c r="N69" s="8" t="str">
        <f>'League Inputs'!$W$14</f>
        <v>F</v>
      </c>
      <c r="O69" s="18"/>
      <c r="P69" s="18"/>
      <c r="Q69" s="18"/>
      <c r="R69" s="22" t="str">
        <f>'League Inputs'!$X$20</f>
        <v>Week 4</v>
      </c>
      <c r="S69" s="21">
        <f t="shared" si="19"/>
        <v>0</v>
      </c>
      <c r="T69" s="21">
        <f t="shared" si="20"/>
        <v>0</v>
      </c>
      <c r="U69" s="21">
        <f t="shared" si="21"/>
        <v>0</v>
      </c>
      <c r="V69" s="21">
        <f t="shared" si="26"/>
        <v>0</v>
      </c>
      <c r="W69" s="21">
        <f t="shared" si="22"/>
        <v>0</v>
      </c>
      <c r="X69" s="21">
        <f t="shared" si="23"/>
        <v>0</v>
      </c>
      <c r="Y69" s="21">
        <f t="shared" si="27"/>
        <v>0</v>
      </c>
      <c r="Z69" s="33">
        <f>(T69*'League Inputs'!$X$29)+(U69*'League Inputs'!$X$30)</f>
        <v>0</v>
      </c>
      <c r="AK69" s="40" t="str">
        <f t="shared" si="24"/>
        <v>BF</v>
      </c>
      <c r="AL69" s="9">
        <f t="shared" si="25"/>
        <v>0</v>
      </c>
      <c r="AM69" s="9">
        <f>IF($J69=F65,1,0)*AL69</f>
        <v>0</v>
      </c>
      <c r="AN69" s="41">
        <f t="shared" si="28"/>
        <v>0</v>
      </c>
    </row>
    <row r="70" spans="5:40" ht="15" hidden="1" outlineLevel="2">
      <c r="E70" s="17"/>
      <c r="F70" s="18"/>
      <c r="G70" s="19"/>
      <c r="H70" s="59"/>
      <c r="I70" s="18"/>
      <c r="J70" s="6" t="str">
        <f>'League Inputs'!$W$12</f>
        <v>D</v>
      </c>
      <c r="K70" s="9">
        <f t="shared" si="17"/>
        <v>0</v>
      </c>
      <c r="L70" s="19" t="s">
        <v>6</v>
      </c>
      <c r="M70" s="9">
        <f t="shared" si="18"/>
        <v>0</v>
      </c>
      <c r="N70" s="8" t="str">
        <f>'League Inputs'!$W$10</f>
        <v>B</v>
      </c>
      <c r="O70" s="18"/>
      <c r="P70" s="18"/>
      <c r="Q70" s="18"/>
      <c r="R70" s="22" t="str">
        <f>'League Inputs'!$X$21</f>
        <v>Week 5</v>
      </c>
      <c r="S70" s="21">
        <f t="shared" si="19"/>
        <v>0</v>
      </c>
      <c r="T70" s="21">
        <f t="shared" si="20"/>
        <v>0</v>
      </c>
      <c r="U70" s="21">
        <f t="shared" si="21"/>
        <v>0</v>
      </c>
      <c r="V70" s="21">
        <f t="shared" si="26"/>
        <v>0</v>
      </c>
      <c r="W70" s="21">
        <f t="shared" si="22"/>
        <v>0</v>
      </c>
      <c r="X70" s="21">
        <f t="shared" si="23"/>
        <v>0</v>
      </c>
      <c r="Y70" s="21">
        <f t="shared" si="27"/>
        <v>0</v>
      </c>
      <c r="Z70" s="33">
        <f>(T70*'League Inputs'!$X$29)+(U70*'League Inputs'!$X$30)</f>
        <v>0</v>
      </c>
      <c r="AK70" s="40" t="str">
        <f t="shared" si="24"/>
        <v>DB</v>
      </c>
      <c r="AL70" s="9">
        <f t="shared" si="25"/>
        <v>0</v>
      </c>
      <c r="AM70" s="9">
        <f>IF($J70=F65,1,0)*AL70</f>
        <v>0</v>
      </c>
      <c r="AN70" s="41">
        <f t="shared" si="28"/>
        <v>0</v>
      </c>
    </row>
    <row r="71" spans="5:40" ht="15" hidden="1" outlineLevel="2">
      <c r="E71" s="17"/>
      <c r="F71" s="18"/>
      <c r="G71" s="19"/>
      <c r="H71" s="59"/>
      <c r="I71" s="18"/>
      <c r="J71" s="6" t="str">
        <f>$N$26</f>
        <v>B</v>
      </c>
      <c r="K71" s="9">
        <f t="shared" si="17"/>
        <v>0</v>
      </c>
      <c r="L71" s="19" t="s">
        <v>6</v>
      </c>
      <c r="M71" s="9">
        <f t="shared" si="18"/>
        <v>0</v>
      </c>
      <c r="N71" s="8" t="str">
        <f>$J$26</f>
        <v>D</v>
      </c>
      <c r="O71" s="18"/>
      <c r="P71" s="18"/>
      <c r="Q71" s="18"/>
      <c r="R71" s="22" t="str">
        <f>'League Inputs'!$X$22</f>
        <v>Week 6</v>
      </c>
      <c r="S71" s="21">
        <f t="shared" si="19"/>
        <v>0</v>
      </c>
      <c r="T71" s="21">
        <f t="shared" si="20"/>
        <v>0</v>
      </c>
      <c r="U71" s="21">
        <f t="shared" si="21"/>
        <v>0</v>
      </c>
      <c r="V71" s="21">
        <f t="shared" si="26"/>
        <v>0</v>
      </c>
      <c r="W71" s="21">
        <f t="shared" si="22"/>
        <v>0</v>
      </c>
      <c r="X71" s="21">
        <f t="shared" si="23"/>
        <v>0</v>
      </c>
      <c r="Y71" s="21">
        <f t="shared" si="27"/>
        <v>0</v>
      </c>
      <c r="Z71" s="33">
        <f>(T71*'League Inputs'!$X$29)+(U71*'League Inputs'!$X$30)</f>
        <v>0</v>
      </c>
      <c r="AK71" s="40" t="str">
        <f t="shared" si="24"/>
        <v>BD</v>
      </c>
      <c r="AL71" s="9">
        <f t="shared" si="25"/>
        <v>0</v>
      </c>
      <c r="AM71" s="9">
        <f>IF($J71=F65,1,0)*AL71</f>
        <v>0</v>
      </c>
      <c r="AN71" s="41">
        <f t="shared" si="28"/>
        <v>0</v>
      </c>
    </row>
    <row r="72" spans="5:40" ht="15" hidden="1" outlineLevel="2">
      <c r="E72" s="17"/>
      <c r="F72" s="18"/>
      <c r="G72" s="19"/>
      <c r="H72" s="59"/>
      <c r="I72" s="18"/>
      <c r="J72" s="6" t="str">
        <f>$N$20</f>
        <v>F</v>
      </c>
      <c r="K72" s="9">
        <f t="shared" si="17"/>
        <v>0</v>
      </c>
      <c r="L72" s="19" t="s">
        <v>6</v>
      </c>
      <c r="M72" s="9">
        <f t="shared" si="18"/>
        <v>0</v>
      </c>
      <c r="N72" s="8" t="str">
        <f>$J$20</f>
        <v>B</v>
      </c>
      <c r="O72" s="18"/>
      <c r="P72" s="18"/>
      <c r="Q72" s="18"/>
      <c r="R72" s="22" t="str">
        <f>'League Inputs'!$X$23</f>
        <v>Week 7</v>
      </c>
      <c r="S72" s="21">
        <f t="shared" si="19"/>
        <v>0</v>
      </c>
      <c r="T72" s="21">
        <f t="shared" si="20"/>
        <v>0</v>
      </c>
      <c r="U72" s="21">
        <f t="shared" si="21"/>
        <v>0</v>
      </c>
      <c r="V72" s="21">
        <f t="shared" si="26"/>
        <v>0</v>
      </c>
      <c r="W72" s="21">
        <f t="shared" si="22"/>
        <v>0</v>
      </c>
      <c r="X72" s="21">
        <f t="shared" si="23"/>
        <v>0</v>
      </c>
      <c r="Y72" s="21">
        <f t="shared" si="27"/>
        <v>0</v>
      </c>
      <c r="Z72" s="33">
        <f>(T72*'League Inputs'!$X$29)+(U72*'League Inputs'!$X$30)</f>
        <v>0</v>
      </c>
      <c r="AK72" s="40" t="str">
        <f t="shared" si="24"/>
        <v>FB</v>
      </c>
      <c r="AL72" s="9">
        <f t="shared" si="25"/>
        <v>0</v>
      </c>
      <c r="AM72" s="9">
        <f>IF($J72=F65,1,0)*AL72</f>
        <v>0</v>
      </c>
      <c r="AN72" s="41">
        <f t="shared" si="28"/>
        <v>0</v>
      </c>
    </row>
    <row r="73" spans="5:40" ht="15" hidden="1" outlineLevel="2">
      <c r="E73" s="17"/>
      <c r="F73" s="18"/>
      <c r="G73" s="19"/>
      <c r="H73" s="59"/>
      <c r="I73" s="18"/>
      <c r="J73" s="6" t="str">
        <f>$N$17</f>
        <v>E</v>
      </c>
      <c r="K73" s="9">
        <f t="shared" si="17"/>
        <v>0</v>
      </c>
      <c r="L73" s="19" t="s">
        <v>6</v>
      </c>
      <c r="M73" s="9">
        <f t="shared" si="18"/>
        <v>0</v>
      </c>
      <c r="N73" s="8" t="str">
        <f>$J$17</f>
        <v>B</v>
      </c>
      <c r="O73" s="18"/>
      <c r="P73" s="18"/>
      <c r="Q73" s="18"/>
      <c r="R73" s="22" t="str">
        <f>'League Inputs'!$X$24</f>
        <v>Week 8</v>
      </c>
      <c r="S73" s="21">
        <f t="shared" si="19"/>
        <v>0</v>
      </c>
      <c r="T73" s="21">
        <f t="shared" si="20"/>
        <v>0</v>
      </c>
      <c r="U73" s="21">
        <f t="shared" si="21"/>
        <v>0</v>
      </c>
      <c r="V73" s="21">
        <f t="shared" si="26"/>
        <v>0</v>
      </c>
      <c r="W73" s="21">
        <f t="shared" si="22"/>
        <v>0</v>
      </c>
      <c r="X73" s="21">
        <f t="shared" si="23"/>
        <v>0</v>
      </c>
      <c r="Y73" s="21">
        <f t="shared" si="27"/>
        <v>0</v>
      </c>
      <c r="Z73" s="33">
        <f>(T73*'League Inputs'!$X$29)+(U73*'League Inputs'!$X$30)</f>
        <v>0</v>
      </c>
      <c r="AK73" s="40" t="str">
        <f t="shared" si="24"/>
        <v>EB</v>
      </c>
      <c r="AL73" s="9">
        <f t="shared" si="25"/>
        <v>0</v>
      </c>
      <c r="AM73" s="9">
        <f>IF($J73=F65,1,0)*AL73</f>
        <v>0</v>
      </c>
      <c r="AN73" s="41">
        <f t="shared" si="28"/>
        <v>0</v>
      </c>
    </row>
    <row r="74" spans="5:40" ht="15" hidden="1" outlineLevel="2">
      <c r="E74" s="17"/>
      <c r="F74" s="18"/>
      <c r="G74" s="19"/>
      <c r="H74" s="59"/>
      <c r="I74" s="18"/>
      <c r="J74" s="6" t="str">
        <f>$N$14</f>
        <v>C</v>
      </c>
      <c r="K74" s="9">
        <f t="shared" si="17"/>
        <v>0</v>
      </c>
      <c r="L74" s="19" t="s">
        <v>6</v>
      </c>
      <c r="M74" s="9">
        <f t="shared" si="18"/>
        <v>0</v>
      </c>
      <c r="N74" s="8" t="str">
        <f>$J$14</f>
        <v>B</v>
      </c>
      <c r="O74" s="18"/>
      <c r="P74" s="18"/>
      <c r="Q74" s="18"/>
      <c r="R74" s="22" t="str">
        <f>'League Inputs'!$X$25</f>
        <v>Week 9</v>
      </c>
      <c r="S74" s="21">
        <f t="shared" si="19"/>
        <v>0</v>
      </c>
      <c r="T74" s="21">
        <f t="shared" si="20"/>
        <v>0</v>
      </c>
      <c r="U74" s="21">
        <f t="shared" si="21"/>
        <v>0</v>
      </c>
      <c r="V74" s="21">
        <f t="shared" si="26"/>
        <v>0</v>
      </c>
      <c r="W74" s="21">
        <f t="shared" si="22"/>
        <v>0</v>
      </c>
      <c r="X74" s="21">
        <f t="shared" si="23"/>
        <v>0</v>
      </c>
      <c r="Y74" s="21">
        <f t="shared" si="27"/>
        <v>0</v>
      </c>
      <c r="Z74" s="33">
        <f>(T74*'League Inputs'!$X$29)+(U74*'League Inputs'!$X$30)</f>
        <v>0</v>
      </c>
      <c r="AK74" s="40" t="str">
        <f t="shared" si="24"/>
        <v>CB</v>
      </c>
      <c r="AL74" s="9">
        <f t="shared" si="25"/>
        <v>0</v>
      </c>
      <c r="AM74" s="9">
        <f>IF($J74=F65,1,0)*AL74</f>
        <v>0</v>
      </c>
      <c r="AN74" s="41">
        <f t="shared" si="28"/>
        <v>0</v>
      </c>
    </row>
    <row r="75" spans="5:40" ht="15" hidden="1" outlineLevel="2">
      <c r="E75" s="17"/>
      <c r="F75" s="18"/>
      <c r="G75" s="19"/>
      <c r="H75" s="59"/>
      <c r="I75" s="18"/>
      <c r="J75" s="6" t="str">
        <f>$N$8</f>
        <v>B</v>
      </c>
      <c r="K75" s="9">
        <f t="shared" si="17"/>
        <v>0</v>
      </c>
      <c r="L75" s="19" t="s">
        <v>6</v>
      </c>
      <c r="M75" s="9">
        <f t="shared" si="18"/>
        <v>0</v>
      </c>
      <c r="N75" s="8" t="str">
        <f>$J$8</f>
        <v>A</v>
      </c>
      <c r="O75" s="18"/>
      <c r="P75" s="18"/>
      <c r="Q75" s="18"/>
      <c r="R75" s="22" t="str">
        <f>'League Inputs'!$X$26</f>
        <v>Week 10</v>
      </c>
      <c r="S75" s="21">
        <f t="shared" si="19"/>
        <v>0</v>
      </c>
      <c r="T75" s="21">
        <f t="shared" si="20"/>
        <v>0</v>
      </c>
      <c r="U75" s="21">
        <f t="shared" si="21"/>
        <v>0</v>
      </c>
      <c r="V75" s="21">
        <f t="shared" si="26"/>
        <v>0</v>
      </c>
      <c r="W75" s="21">
        <f t="shared" si="22"/>
        <v>0</v>
      </c>
      <c r="X75" s="21">
        <f t="shared" si="23"/>
        <v>0</v>
      </c>
      <c r="Y75" s="21">
        <f t="shared" si="27"/>
        <v>0</v>
      </c>
      <c r="Z75" s="33">
        <f>(T75*'League Inputs'!$X$29)+(U75*'League Inputs'!$X$30)</f>
        <v>0</v>
      </c>
      <c r="AK75" s="40" t="str">
        <f t="shared" si="24"/>
        <v>BA</v>
      </c>
      <c r="AL75" s="9">
        <f t="shared" si="25"/>
        <v>0</v>
      </c>
      <c r="AM75" s="9">
        <f>IF($J75=F65,1,0)*AL75</f>
        <v>0</v>
      </c>
      <c r="AN75" s="41">
        <f t="shared" si="28"/>
        <v>0</v>
      </c>
    </row>
    <row r="76" spans="5:40" ht="15.75" hidden="1" outlineLevel="2" thickBot="1">
      <c r="E76" s="34"/>
      <c r="F76" s="35"/>
      <c r="G76" s="37"/>
      <c r="H76" s="61"/>
      <c r="I76" s="35"/>
      <c r="J76" s="36"/>
      <c r="K76" s="37"/>
      <c r="L76" s="37"/>
      <c r="M76" s="37"/>
      <c r="N76" s="38"/>
      <c r="O76" s="35"/>
      <c r="P76" s="35"/>
      <c r="Q76" s="35"/>
      <c r="R76" s="27" t="str">
        <f>F65</f>
        <v>B</v>
      </c>
      <c r="S76" s="28">
        <f>SUM(S66:S75)</f>
        <v>0</v>
      </c>
      <c r="T76" s="28">
        <f aca="true" t="shared" si="29" ref="T76:Z76">SUM(T66:T75)</f>
        <v>0</v>
      </c>
      <c r="U76" s="28">
        <f t="shared" si="29"/>
        <v>0</v>
      </c>
      <c r="V76" s="28">
        <f t="shared" si="29"/>
        <v>0</v>
      </c>
      <c r="W76" s="28">
        <f t="shared" si="29"/>
        <v>0</v>
      </c>
      <c r="X76" s="28">
        <f t="shared" si="29"/>
        <v>0</v>
      </c>
      <c r="Y76" s="28">
        <f t="shared" si="29"/>
        <v>0</v>
      </c>
      <c r="Z76" s="39">
        <f t="shared" si="29"/>
        <v>0</v>
      </c>
      <c r="AK76" s="34"/>
      <c r="AL76" s="37"/>
      <c r="AM76" s="37"/>
      <c r="AN76" s="42"/>
    </row>
    <row r="77" ht="15" hidden="1" outlineLevel="2"/>
    <row r="78" ht="15" hidden="1" outlineLevel="1" collapsed="1"/>
    <row r="79" spans="5:40" ht="15" hidden="1" outlineLevel="1">
      <c r="E79" s="12"/>
      <c r="F79" s="29" t="str">
        <f>'League Inputs'!$W$11</f>
        <v>C</v>
      </c>
      <c r="G79" s="15"/>
      <c r="H79" s="60"/>
      <c r="I79" s="13"/>
      <c r="J79" s="14"/>
      <c r="K79" s="15"/>
      <c r="L79" s="15"/>
      <c r="M79" s="15"/>
      <c r="N79" s="16"/>
      <c r="O79" s="13"/>
      <c r="P79" s="13"/>
      <c r="Q79" s="13"/>
      <c r="R79" s="29" t="s">
        <v>16</v>
      </c>
      <c r="S79" s="30" t="s">
        <v>7</v>
      </c>
      <c r="T79" s="30" t="s">
        <v>8</v>
      </c>
      <c r="U79" s="30" t="s">
        <v>9</v>
      </c>
      <c r="V79" s="30" t="s">
        <v>10</v>
      </c>
      <c r="W79" s="30" t="s">
        <v>11</v>
      </c>
      <c r="X79" s="30" t="s">
        <v>12</v>
      </c>
      <c r="Y79" s="30" t="s">
        <v>13</v>
      </c>
      <c r="Z79" s="31" t="s">
        <v>15</v>
      </c>
      <c r="AK79" s="43" t="s">
        <v>29</v>
      </c>
      <c r="AL79" s="44" t="s">
        <v>7</v>
      </c>
      <c r="AM79" s="44" t="s">
        <v>17</v>
      </c>
      <c r="AN79" s="45" t="s">
        <v>18</v>
      </c>
    </row>
    <row r="80" spans="5:40" ht="15" hidden="1" outlineLevel="2">
      <c r="E80" s="17"/>
      <c r="F80" s="18"/>
      <c r="G80" s="19"/>
      <c r="H80" s="59"/>
      <c r="I80" s="18"/>
      <c r="J80" s="6" t="str">
        <f>'League Inputs'!$W$11</f>
        <v>C</v>
      </c>
      <c r="K80" s="9">
        <f aca="true" t="shared" si="30" ref="K80:K89">SUMIF($AK$8:$AK$46,$AK80,K$8:K$46)</f>
        <v>0</v>
      </c>
      <c r="L80" s="32" t="s">
        <v>6</v>
      </c>
      <c r="M80" s="9">
        <f aca="true" t="shared" si="31" ref="M80:M89">SUMIF($AK$8:$AK$46,$AK80,M$8:M$46)</f>
        <v>0</v>
      </c>
      <c r="N80" s="8" t="str">
        <f>'League Inputs'!$W$12</f>
        <v>D</v>
      </c>
      <c r="O80" s="18"/>
      <c r="P80" s="18"/>
      <c r="Q80" s="18"/>
      <c r="R80" s="22" t="str">
        <f>'League Inputs'!$X$17</f>
        <v>Week 1</v>
      </c>
      <c r="S80" s="21">
        <f aca="true" t="shared" si="32" ref="S80:S89">AL80</f>
        <v>0</v>
      </c>
      <c r="T80" s="21">
        <f aca="true" t="shared" si="33" ref="T80:T89">IF(OR(AND(AM80=1,K80&gt;M80),AND(AN80=1,M80&gt;K80)),1,0)</f>
        <v>0</v>
      </c>
      <c r="U80" s="21">
        <f aca="true" t="shared" si="34" ref="U80:U89">IF(K80=M80,1,0)*AL80</f>
        <v>0</v>
      </c>
      <c r="V80" s="21">
        <f>(1-SUM(T80:U80))*S80</f>
        <v>0</v>
      </c>
      <c r="W80" s="21">
        <f aca="true" t="shared" si="35" ref="W80:W89">(K80*AM80)+(M80*AN80)</f>
        <v>0</v>
      </c>
      <c r="X80" s="21">
        <f aca="true" t="shared" si="36" ref="X80:X89">(M80*AM80)+(K80*AN80)</f>
        <v>0</v>
      </c>
      <c r="Y80" s="21">
        <f>W80-X80</f>
        <v>0</v>
      </c>
      <c r="Z80" s="33">
        <f>(T80*'League Inputs'!$X$29)+(U80*'League Inputs'!$X$30)</f>
        <v>0</v>
      </c>
      <c r="AK80" s="40" t="str">
        <f aca="true" t="shared" si="37" ref="AK80:AK89">J80&amp;N80</f>
        <v>CD</v>
      </c>
      <c r="AL80" s="9">
        <f aca="true" t="shared" si="38" ref="AL80:AL89">SUMIF($AK$8:$AK$46,$AK80,AL$8:AL$46)</f>
        <v>0</v>
      </c>
      <c r="AM80" s="9">
        <f>IF($J80=F79,1,0)*AL80</f>
        <v>0</v>
      </c>
      <c r="AN80" s="41">
        <f>IF(AM80=1,0,1)*AL80</f>
        <v>0</v>
      </c>
    </row>
    <row r="81" spans="5:40" ht="15" hidden="1" outlineLevel="2">
      <c r="E81" s="17"/>
      <c r="F81" s="18"/>
      <c r="G81" s="19"/>
      <c r="H81" s="59"/>
      <c r="I81" s="18"/>
      <c r="J81" s="6" t="str">
        <f>'League Inputs'!$W$10</f>
        <v>B</v>
      </c>
      <c r="K81" s="9">
        <f t="shared" si="30"/>
        <v>0</v>
      </c>
      <c r="L81" s="19" t="s">
        <v>6</v>
      </c>
      <c r="M81" s="9">
        <f t="shared" si="31"/>
        <v>0</v>
      </c>
      <c r="N81" s="8" t="str">
        <f>'League Inputs'!$W$11</f>
        <v>C</v>
      </c>
      <c r="O81" s="18"/>
      <c r="P81" s="18"/>
      <c r="Q81" s="18"/>
      <c r="R81" s="22" t="str">
        <f>'League Inputs'!$X$18</f>
        <v>Week 2</v>
      </c>
      <c r="S81" s="21">
        <f t="shared" si="32"/>
        <v>0</v>
      </c>
      <c r="T81" s="21">
        <f t="shared" si="33"/>
        <v>0</v>
      </c>
      <c r="U81" s="21">
        <f t="shared" si="34"/>
        <v>0</v>
      </c>
      <c r="V81" s="21">
        <f aca="true" t="shared" si="39" ref="V81:V89">(1-SUM(T81:U81))*S81</f>
        <v>0</v>
      </c>
      <c r="W81" s="21">
        <f t="shared" si="35"/>
        <v>0</v>
      </c>
      <c r="X81" s="21">
        <f t="shared" si="36"/>
        <v>0</v>
      </c>
      <c r="Y81" s="21">
        <f aca="true" t="shared" si="40" ref="Y81:Y89">W81-X81</f>
        <v>0</v>
      </c>
      <c r="Z81" s="33">
        <f>(T81*'League Inputs'!$X$29)+(U81*'League Inputs'!$X$30)</f>
        <v>0</v>
      </c>
      <c r="AK81" s="40" t="str">
        <f t="shared" si="37"/>
        <v>BC</v>
      </c>
      <c r="AL81" s="9">
        <f t="shared" si="38"/>
        <v>0</v>
      </c>
      <c r="AM81" s="9">
        <f>IF($J81=F79,1,0)*AL81</f>
        <v>0</v>
      </c>
      <c r="AN81" s="41">
        <f aca="true" t="shared" si="41" ref="AN81:AN89">IF(AM81=1,0,1)*AL81</f>
        <v>0</v>
      </c>
    </row>
    <row r="82" spans="5:40" ht="15" hidden="1" outlineLevel="2">
      <c r="E82" s="17"/>
      <c r="F82" s="18"/>
      <c r="G82" s="19"/>
      <c r="H82" s="59"/>
      <c r="I82" s="18"/>
      <c r="J82" s="6" t="str">
        <f>'League Inputs'!$W$11</f>
        <v>C</v>
      </c>
      <c r="K82" s="9">
        <f t="shared" si="30"/>
        <v>0</v>
      </c>
      <c r="L82" s="19" t="s">
        <v>6</v>
      </c>
      <c r="M82" s="9">
        <f t="shared" si="31"/>
        <v>0</v>
      </c>
      <c r="N82" s="8" t="str">
        <f>'League Inputs'!$W$9</f>
        <v>A</v>
      </c>
      <c r="O82" s="18"/>
      <c r="P82" s="18"/>
      <c r="Q82" s="18"/>
      <c r="R82" s="22" t="str">
        <f>'League Inputs'!$X$19</f>
        <v>Week 3</v>
      </c>
      <c r="S82" s="21">
        <f t="shared" si="32"/>
        <v>0</v>
      </c>
      <c r="T82" s="21">
        <f t="shared" si="33"/>
        <v>0</v>
      </c>
      <c r="U82" s="21">
        <f t="shared" si="34"/>
        <v>0</v>
      </c>
      <c r="V82" s="21">
        <f t="shared" si="39"/>
        <v>0</v>
      </c>
      <c r="W82" s="21">
        <f t="shared" si="35"/>
        <v>0</v>
      </c>
      <c r="X82" s="21">
        <f t="shared" si="36"/>
        <v>0</v>
      </c>
      <c r="Y82" s="21">
        <f t="shared" si="40"/>
        <v>0</v>
      </c>
      <c r="Z82" s="33">
        <f>(T82*'League Inputs'!$X$29)+(U82*'League Inputs'!$X$30)</f>
        <v>0</v>
      </c>
      <c r="AK82" s="40" t="str">
        <f t="shared" si="37"/>
        <v>CA</v>
      </c>
      <c r="AL82" s="9">
        <f t="shared" si="38"/>
        <v>0</v>
      </c>
      <c r="AM82" s="9">
        <f>IF($J82=F79,1,0)*AL82</f>
        <v>0</v>
      </c>
      <c r="AN82" s="41">
        <f t="shared" si="41"/>
        <v>0</v>
      </c>
    </row>
    <row r="83" spans="5:40" ht="15" hidden="1" outlineLevel="2">
      <c r="E83" s="17"/>
      <c r="F83" s="18"/>
      <c r="G83" s="19"/>
      <c r="H83" s="59"/>
      <c r="I83" s="18"/>
      <c r="J83" s="6" t="str">
        <f>'League Inputs'!$W$11</f>
        <v>C</v>
      </c>
      <c r="K83" s="9">
        <f t="shared" si="30"/>
        <v>0</v>
      </c>
      <c r="L83" s="19" t="s">
        <v>6</v>
      </c>
      <c r="M83" s="9">
        <f t="shared" si="31"/>
        <v>0</v>
      </c>
      <c r="N83" s="8" t="str">
        <f>'League Inputs'!$W$13</f>
        <v>E</v>
      </c>
      <c r="O83" s="18"/>
      <c r="P83" s="18"/>
      <c r="Q83" s="18"/>
      <c r="R83" s="22" t="str">
        <f>'League Inputs'!$X$20</f>
        <v>Week 4</v>
      </c>
      <c r="S83" s="21">
        <f t="shared" si="32"/>
        <v>0</v>
      </c>
      <c r="T83" s="21">
        <f t="shared" si="33"/>
        <v>0</v>
      </c>
      <c r="U83" s="21">
        <f t="shared" si="34"/>
        <v>0</v>
      </c>
      <c r="V83" s="21">
        <f t="shared" si="39"/>
        <v>0</v>
      </c>
      <c r="W83" s="21">
        <f t="shared" si="35"/>
        <v>0</v>
      </c>
      <c r="X83" s="21">
        <f t="shared" si="36"/>
        <v>0</v>
      </c>
      <c r="Y83" s="21">
        <f t="shared" si="40"/>
        <v>0</v>
      </c>
      <c r="Z83" s="33">
        <f>(T83*'League Inputs'!$X$29)+(U83*'League Inputs'!$X$30)</f>
        <v>0</v>
      </c>
      <c r="AK83" s="40" t="str">
        <f t="shared" si="37"/>
        <v>CE</v>
      </c>
      <c r="AL83" s="9">
        <f t="shared" si="38"/>
        <v>0</v>
      </c>
      <c r="AM83" s="9">
        <f>IF($J83=F79,1,0)*AL83</f>
        <v>0</v>
      </c>
      <c r="AN83" s="41">
        <f t="shared" si="41"/>
        <v>0</v>
      </c>
    </row>
    <row r="84" spans="5:40" ht="15" hidden="1" outlineLevel="2">
      <c r="E84" s="17"/>
      <c r="F84" s="18"/>
      <c r="G84" s="19"/>
      <c r="H84" s="59"/>
      <c r="I84" s="18"/>
      <c r="J84" s="6" t="str">
        <f>'League Inputs'!$W$14</f>
        <v>F</v>
      </c>
      <c r="K84" s="9">
        <f t="shared" si="30"/>
        <v>0</v>
      </c>
      <c r="L84" s="19" t="s">
        <v>6</v>
      </c>
      <c r="M84" s="9">
        <f t="shared" si="31"/>
        <v>0</v>
      </c>
      <c r="N84" s="8" t="str">
        <f>'League Inputs'!$W$11</f>
        <v>C</v>
      </c>
      <c r="O84" s="18"/>
      <c r="P84" s="18"/>
      <c r="Q84" s="18"/>
      <c r="R84" s="22" t="str">
        <f>'League Inputs'!$X$21</f>
        <v>Week 5</v>
      </c>
      <c r="S84" s="21">
        <f t="shared" si="32"/>
        <v>0</v>
      </c>
      <c r="T84" s="21">
        <f t="shared" si="33"/>
        <v>0</v>
      </c>
      <c r="U84" s="21">
        <f t="shared" si="34"/>
        <v>0</v>
      </c>
      <c r="V84" s="21">
        <f t="shared" si="39"/>
        <v>0</v>
      </c>
      <c r="W84" s="21">
        <f t="shared" si="35"/>
        <v>0</v>
      </c>
      <c r="X84" s="21">
        <f t="shared" si="36"/>
        <v>0</v>
      </c>
      <c r="Y84" s="21">
        <f t="shared" si="40"/>
        <v>0</v>
      </c>
      <c r="Z84" s="33">
        <f>(T84*'League Inputs'!$X$29)+(U84*'League Inputs'!$X$30)</f>
        <v>0</v>
      </c>
      <c r="AK84" s="40" t="str">
        <f t="shared" si="37"/>
        <v>FC</v>
      </c>
      <c r="AL84" s="9">
        <f t="shared" si="38"/>
        <v>0</v>
      </c>
      <c r="AM84" s="9">
        <f>IF($J84=F79,1,0)*AL84</f>
        <v>0</v>
      </c>
      <c r="AN84" s="41">
        <f t="shared" si="41"/>
        <v>0</v>
      </c>
    </row>
    <row r="85" spans="5:40" ht="15" hidden="1" outlineLevel="2">
      <c r="E85" s="17"/>
      <c r="F85" s="18"/>
      <c r="G85" s="19"/>
      <c r="H85" s="59"/>
      <c r="I85" s="18"/>
      <c r="J85" s="6" t="str">
        <f>$N$25</f>
        <v>C</v>
      </c>
      <c r="K85" s="9">
        <f t="shared" si="30"/>
        <v>0</v>
      </c>
      <c r="L85" s="19" t="s">
        <v>6</v>
      </c>
      <c r="M85" s="9">
        <f t="shared" si="31"/>
        <v>0</v>
      </c>
      <c r="N85" s="8" t="str">
        <f>$J$25</f>
        <v>F</v>
      </c>
      <c r="O85" s="18"/>
      <c r="P85" s="18"/>
      <c r="Q85" s="18"/>
      <c r="R85" s="22" t="str">
        <f>'League Inputs'!$X$22</f>
        <v>Week 6</v>
      </c>
      <c r="S85" s="21">
        <f t="shared" si="32"/>
        <v>0</v>
      </c>
      <c r="T85" s="21">
        <f t="shared" si="33"/>
        <v>0</v>
      </c>
      <c r="U85" s="21">
        <f t="shared" si="34"/>
        <v>0</v>
      </c>
      <c r="V85" s="21">
        <f t="shared" si="39"/>
        <v>0</v>
      </c>
      <c r="W85" s="21">
        <f t="shared" si="35"/>
        <v>0</v>
      </c>
      <c r="X85" s="21">
        <f t="shared" si="36"/>
        <v>0</v>
      </c>
      <c r="Y85" s="21">
        <f t="shared" si="40"/>
        <v>0</v>
      </c>
      <c r="Z85" s="33">
        <f>(T85*'League Inputs'!$X$29)+(U85*'League Inputs'!$X$30)</f>
        <v>0</v>
      </c>
      <c r="AK85" s="40" t="str">
        <f t="shared" si="37"/>
        <v>CF</v>
      </c>
      <c r="AL85" s="9">
        <f t="shared" si="38"/>
        <v>0</v>
      </c>
      <c r="AM85" s="9">
        <f>IF($J85=F79,1,0)*AL85</f>
        <v>0</v>
      </c>
      <c r="AN85" s="41">
        <f t="shared" si="41"/>
        <v>0</v>
      </c>
    </row>
    <row r="86" spans="5:40" ht="15" hidden="1" outlineLevel="2">
      <c r="E86" s="17"/>
      <c r="F86" s="18"/>
      <c r="G86" s="19"/>
      <c r="H86" s="59"/>
      <c r="I86" s="18"/>
      <c r="J86" s="6" t="str">
        <f>$N$22</f>
        <v>E</v>
      </c>
      <c r="K86" s="9">
        <f t="shared" si="30"/>
        <v>0</v>
      </c>
      <c r="L86" s="19" t="s">
        <v>6</v>
      </c>
      <c r="M86" s="9">
        <f t="shared" si="31"/>
        <v>0</v>
      </c>
      <c r="N86" s="8" t="str">
        <f>$J$22</f>
        <v>C</v>
      </c>
      <c r="O86" s="18"/>
      <c r="P86" s="18"/>
      <c r="Q86" s="18"/>
      <c r="R86" s="22" t="str">
        <f>'League Inputs'!$X$23</f>
        <v>Week 7</v>
      </c>
      <c r="S86" s="21">
        <f t="shared" si="32"/>
        <v>0</v>
      </c>
      <c r="T86" s="21">
        <f t="shared" si="33"/>
        <v>0</v>
      </c>
      <c r="U86" s="21">
        <f t="shared" si="34"/>
        <v>0</v>
      </c>
      <c r="V86" s="21">
        <f t="shared" si="39"/>
        <v>0</v>
      </c>
      <c r="W86" s="21">
        <f t="shared" si="35"/>
        <v>0</v>
      </c>
      <c r="X86" s="21">
        <f t="shared" si="36"/>
        <v>0</v>
      </c>
      <c r="Y86" s="21">
        <f t="shared" si="40"/>
        <v>0</v>
      </c>
      <c r="Z86" s="33">
        <f>(T86*'League Inputs'!$X$29)+(U86*'League Inputs'!$X$30)</f>
        <v>0</v>
      </c>
      <c r="AK86" s="40" t="str">
        <f t="shared" si="37"/>
        <v>EC</v>
      </c>
      <c r="AL86" s="9">
        <f t="shared" si="38"/>
        <v>0</v>
      </c>
      <c r="AM86" s="9">
        <f>IF($J86=F79,1,0)*AL86</f>
        <v>0</v>
      </c>
      <c r="AN86" s="41">
        <f t="shared" si="41"/>
        <v>0</v>
      </c>
    </row>
    <row r="87" spans="5:40" ht="15" hidden="1" outlineLevel="2">
      <c r="E87" s="17"/>
      <c r="F87" s="18"/>
      <c r="G87" s="19"/>
      <c r="H87" s="59"/>
      <c r="I87" s="18"/>
      <c r="J87" s="6" t="str">
        <f>$N$16</f>
        <v>A</v>
      </c>
      <c r="K87" s="9">
        <f t="shared" si="30"/>
        <v>0</v>
      </c>
      <c r="L87" s="19" t="s">
        <v>6</v>
      </c>
      <c r="M87" s="9">
        <f t="shared" si="31"/>
        <v>0</v>
      </c>
      <c r="N87" s="8" t="str">
        <f>$J$16</f>
        <v>C</v>
      </c>
      <c r="O87" s="18"/>
      <c r="P87" s="18"/>
      <c r="Q87" s="18"/>
      <c r="R87" s="22" t="str">
        <f>'League Inputs'!$X$24</f>
        <v>Week 8</v>
      </c>
      <c r="S87" s="21">
        <f t="shared" si="32"/>
        <v>0</v>
      </c>
      <c r="T87" s="21">
        <f t="shared" si="33"/>
        <v>0</v>
      </c>
      <c r="U87" s="21">
        <f t="shared" si="34"/>
        <v>0</v>
      </c>
      <c r="V87" s="21">
        <f t="shared" si="39"/>
        <v>0</v>
      </c>
      <c r="W87" s="21">
        <f t="shared" si="35"/>
        <v>0</v>
      </c>
      <c r="X87" s="21">
        <f t="shared" si="36"/>
        <v>0</v>
      </c>
      <c r="Y87" s="21">
        <f t="shared" si="40"/>
        <v>0</v>
      </c>
      <c r="Z87" s="33">
        <f>(T87*'League Inputs'!$X$29)+(U87*'League Inputs'!$X$30)</f>
        <v>0</v>
      </c>
      <c r="AK87" s="40" t="str">
        <f t="shared" si="37"/>
        <v>AC</v>
      </c>
      <c r="AL87" s="9">
        <f t="shared" si="38"/>
        <v>0</v>
      </c>
      <c r="AM87" s="9">
        <f>IF($J87=F79,1,0)*AL87</f>
        <v>0</v>
      </c>
      <c r="AN87" s="41">
        <f t="shared" si="41"/>
        <v>0</v>
      </c>
    </row>
    <row r="88" spans="5:40" ht="15" hidden="1" outlineLevel="2">
      <c r="E88" s="17"/>
      <c r="F88" s="18"/>
      <c r="G88" s="19"/>
      <c r="H88" s="59"/>
      <c r="I88" s="18"/>
      <c r="J88" s="6" t="str">
        <f>$N$14</f>
        <v>C</v>
      </c>
      <c r="K88" s="9">
        <f t="shared" si="30"/>
        <v>0</v>
      </c>
      <c r="L88" s="19" t="s">
        <v>6</v>
      </c>
      <c r="M88" s="9">
        <f t="shared" si="31"/>
        <v>0</v>
      </c>
      <c r="N88" s="8" t="str">
        <f>$J$14</f>
        <v>B</v>
      </c>
      <c r="O88" s="18"/>
      <c r="P88" s="18"/>
      <c r="Q88" s="18"/>
      <c r="R88" s="22" t="str">
        <f>'League Inputs'!$X$25</f>
        <v>Week 9</v>
      </c>
      <c r="S88" s="21">
        <f t="shared" si="32"/>
        <v>0</v>
      </c>
      <c r="T88" s="21">
        <f t="shared" si="33"/>
        <v>0</v>
      </c>
      <c r="U88" s="21">
        <f t="shared" si="34"/>
        <v>0</v>
      </c>
      <c r="V88" s="21">
        <f t="shared" si="39"/>
        <v>0</v>
      </c>
      <c r="W88" s="21">
        <f t="shared" si="35"/>
        <v>0</v>
      </c>
      <c r="X88" s="21">
        <f t="shared" si="36"/>
        <v>0</v>
      </c>
      <c r="Y88" s="21">
        <f t="shared" si="40"/>
        <v>0</v>
      </c>
      <c r="Z88" s="33">
        <f>(T88*'League Inputs'!$X$29)+(U88*'League Inputs'!$X$30)</f>
        <v>0</v>
      </c>
      <c r="AK88" s="40" t="str">
        <f t="shared" si="37"/>
        <v>CB</v>
      </c>
      <c r="AL88" s="9">
        <f t="shared" si="38"/>
        <v>0</v>
      </c>
      <c r="AM88" s="9">
        <f>IF($J88=F79,1,0)*AL88</f>
        <v>0</v>
      </c>
      <c r="AN88" s="41">
        <f t="shared" si="41"/>
        <v>0</v>
      </c>
    </row>
    <row r="89" spans="5:40" ht="15" hidden="1" outlineLevel="2">
      <c r="E89" s="17"/>
      <c r="F89" s="18"/>
      <c r="G89" s="19"/>
      <c r="H89" s="59"/>
      <c r="I89" s="18"/>
      <c r="J89" s="6" t="str">
        <f>$N$9</f>
        <v>D</v>
      </c>
      <c r="K89" s="9">
        <f t="shared" si="30"/>
        <v>0</v>
      </c>
      <c r="L89" s="19" t="s">
        <v>6</v>
      </c>
      <c r="M89" s="9">
        <f t="shared" si="31"/>
        <v>0</v>
      </c>
      <c r="N89" s="8" t="str">
        <f>$J$9</f>
        <v>C</v>
      </c>
      <c r="O89" s="18"/>
      <c r="P89" s="18"/>
      <c r="Q89" s="18"/>
      <c r="R89" s="22" t="str">
        <f>'League Inputs'!$X$26</f>
        <v>Week 10</v>
      </c>
      <c r="S89" s="21">
        <f t="shared" si="32"/>
        <v>0</v>
      </c>
      <c r="T89" s="21">
        <f t="shared" si="33"/>
        <v>0</v>
      </c>
      <c r="U89" s="21">
        <f t="shared" si="34"/>
        <v>0</v>
      </c>
      <c r="V89" s="21">
        <f t="shared" si="39"/>
        <v>0</v>
      </c>
      <c r="W89" s="21">
        <f t="shared" si="35"/>
        <v>0</v>
      </c>
      <c r="X89" s="21">
        <f t="shared" si="36"/>
        <v>0</v>
      </c>
      <c r="Y89" s="21">
        <f t="shared" si="40"/>
        <v>0</v>
      </c>
      <c r="Z89" s="33">
        <f>(T89*'League Inputs'!$X$29)+(U89*'League Inputs'!$X$30)</f>
        <v>0</v>
      </c>
      <c r="AK89" s="40" t="str">
        <f t="shared" si="37"/>
        <v>DC</v>
      </c>
      <c r="AL89" s="9">
        <f t="shared" si="38"/>
        <v>0</v>
      </c>
      <c r="AM89" s="9">
        <f>IF($J89=F79,1,0)*AL89</f>
        <v>0</v>
      </c>
      <c r="AN89" s="41">
        <f t="shared" si="41"/>
        <v>0</v>
      </c>
    </row>
    <row r="90" spans="5:40" ht="15.75" hidden="1" outlineLevel="2" thickBot="1">
      <c r="E90" s="34"/>
      <c r="F90" s="35"/>
      <c r="G90" s="37"/>
      <c r="H90" s="61"/>
      <c r="I90" s="35"/>
      <c r="J90" s="36"/>
      <c r="K90" s="37"/>
      <c r="L90" s="37"/>
      <c r="M90" s="37"/>
      <c r="N90" s="38"/>
      <c r="O90" s="35"/>
      <c r="P90" s="35"/>
      <c r="Q90" s="35"/>
      <c r="R90" s="27" t="str">
        <f>F79</f>
        <v>C</v>
      </c>
      <c r="S90" s="28">
        <f>SUM(S80:S89)</f>
        <v>0</v>
      </c>
      <c r="T90" s="28">
        <f aca="true" t="shared" si="42" ref="T90:Z90">SUM(T80:T89)</f>
        <v>0</v>
      </c>
      <c r="U90" s="28">
        <f t="shared" si="42"/>
        <v>0</v>
      </c>
      <c r="V90" s="28">
        <f t="shared" si="42"/>
        <v>0</v>
      </c>
      <c r="W90" s="28">
        <f t="shared" si="42"/>
        <v>0</v>
      </c>
      <c r="X90" s="28">
        <f t="shared" si="42"/>
        <v>0</v>
      </c>
      <c r="Y90" s="28">
        <f t="shared" si="42"/>
        <v>0</v>
      </c>
      <c r="Z90" s="39">
        <f t="shared" si="42"/>
        <v>0</v>
      </c>
      <c r="AK90" s="34"/>
      <c r="AL90" s="37"/>
      <c r="AM90" s="37"/>
      <c r="AN90" s="42"/>
    </row>
    <row r="91" ht="15" hidden="1" outlineLevel="2"/>
    <row r="92" ht="15" hidden="1" outlineLevel="1" collapsed="1"/>
    <row r="93" spans="5:40" ht="15" hidden="1" outlineLevel="1">
      <c r="E93" s="12"/>
      <c r="F93" s="29" t="str">
        <f>'League Inputs'!$W$12</f>
        <v>D</v>
      </c>
      <c r="G93" s="15"/>
      <c r="H93" s="60"/>
      <c r="I93" s="13"/>
      <c r="J93" s="14"/>
      <c r="K93" s="15"/>
      <c r="L93" s="15"/>
      <c r="M93" s="15"/>
      <c r="N93" s="16"/>
      <c r="O93" s="13"/>
      <c r="P93" s="13"/>
      <c r="Q93" s="13"/>
      <c r="R93" s="29" t="s">
        <v>16</v>
      </c>
      <c r="S93" s="30" t="s">
        <v>7</v>
      </c>
      <c r="T93" s="30" t="s">
        <v>8</v>
      </c>
      <c r="U93" s="30" t="s">
        <v>9</v>
      </c>
      <c r="V93" s="30" t="s">
        <v>10</v>
      </c>
      <c r="W93" s="30" t="s">
        <v>11</v>
      </c>
      <c r="X93" s="30" t="s">
        <v>12</v>
      </c>
      <c r="Y93" s="30" t="s">
        <v>13</v>
      </c>
      <c r="Z93" s="31" t="s">
        <v>15</v>
      </c>
      <c r="AK93" s="43" t="s">
        <v>29</v>
      </c>
      <c r="AL93" s="44" t="s">
        <v>7</v>
      </c>
      <c r="AM93" s="44" t="s">
        <v>17</v>
      </c>
      <c r="AN93" s="45" t="s">
        <v>18</v>
      </c>
    </row>
    <row r="94" spans="5:40" ht="15" hidden="1" outlineLevel="2">
      <c r="E94" s="17"/>
      <c r="F94" s="18"/>
      <c r="G94" s="19"/>
      <c r="H94" s="59"/>
      <c r="I94" s="18"/>
      <c r="J94" s="6" t="str">
        <f>'League Inputs'!$W$11</f>
        <v>C</v>
      </c>
      <c r="K94" s="9">
        <f aca="true" t="shared" si="43" ref="K94:K103">SUMIF($AK$8:$AK$46,$AK94,K$8:K$46)</f>
        <v>0</v>
      </c>
      <c r="L94" s="19" t="s">
        <v>6</v>
      </c>
      <c r="M94" s="9">
        <f aca="true" t="shared" si="44" ref="M94:M103">SUMIF($AK$8:$AK$46,$AK94,M$8:M$46)</f>
        <v>0</v>
      </c>
      <c r="N94" s="8" t="str">
        <f>'League Inputs'!$W$12</f>
        <v>D</v>
      </c>
      <c r="O94" s="18"/>
      <c r="P94" s="18"/>
      <c r="Q94" s="18"/>
      <c r="R94" s="22" t="str">
        <f>'League Inputs'!$X$17</f>
        <v>Week 1</v>
      </c>
      <c r="S94" s="21">
        <f aca="true" t="shared" si="45" ref="S94:S103">AL94</f>
        <v>0</v>
      </c>
      <c r="T94" s="21">
        <f aca="true" t="shared" si="46" ref="T94:T103">IF(OR(AND(AM94=1,K94&gt;M94),AND(AN94=1,M94&gt;K94)),1,0)</f>
        <v>0</v>
      </c>
      <c r="U94" s="21">
        <f aca="true" t="shared" si="47" ref="U94:U103">IF(K94=M94,1,0)*AL94</f>
        <v>0</v>
      </c>
      <c r="V94" s="21">
        <f>(1-SUM(T94:U94))*S94</f>
        <v>0</v>
      </c>
      <c r="W94" s="21">
        <f aca="true" t="shared" si="48" ref="W94:W103">(K94*AM94)+(M94*AN94)</f>
        <v>0</v>
      </c>
      <c r="X94" s="21">
        <f aca="true" t="shared" si="49" ref="X94:X103">(M94*AM94)+(K94*AN94)</f>
        <v>0</v>
      </c>
      <c r="Y94" s="21">
        <f>W94-X94</f>
        <v>0</v>
      </c>
      <c r="Z94" s="33">
        <f>(T94*'League Inputs'!$X$29)+(U94*'League Inputs'!$X$30)</f>
        <v>0</v>
      </c>
      <c r="AK94" s="40" t="str">
        <f aca="true" t="shared" si="50" ref="AK94:AK103">J94&amp;N94</f>
        <v>CD</v>
      </c>
      <c r="AL94" s="9">
        <f aca="true" t="shared" si="51" ref="AL94:AL103">SUMIF($AK$8:$AK$46,$AK94,AL$8:AL$46)</f>
        <v>0</v>
      </c>
      <c r="AM94" s="9">
        <f>IF($J94=F93,1,0)*AL94</f>
        <v>0</v>
      </c>
      <c r="AN94" s="41">
        <f>IF(AM94=1,0,1)*AL94</f>
        <v>0</v>
      </c>
    </row>
    <row r="95" spans="5:40" ht="15" hidden="1" outlineLevel="2">
      <c r="E95" s="17"/>
      <c r="F95" s="18"/>
      <c r="G95" s="19"/>
      <c r="H95" s="59"/>
      <c r="I95" s="18"/>
      <c r="J95" s="6" t="str">
        <f>'League Inputs'!$W$13</f>
        <v>E</v>
      </c>
      <c r="K95" s="9">
        <f t="shared" si="43"/>
        <v>0</v>
      </c>
      <c r="L95" s="19" t="s">
        <v>6</v>
      </c>
      <c r="M95" s="9">
        <f t="shared" si="44"/>
        <v>0</v>
      </c>
      <c r="N95" s="8" t="str">
        <f>'League Inputs'!$W$12</f>
        <v>D</v>
      </c>
      <c r="O95" s="18"/>
      <c r="P95" s="18"/>
      <c r="Q95" s="18"/>
      <c r="R95" s="22" t="str">
        <f>'League Inputs'!$X$18</f>
        <v>Week 2</v>
      </c>
      <c r="S95" s="21">
        <f t="shared" si="45"/>
        <v>0</v>
      </c>
      <c r="T95" s="21">
        <f t="shared" si="46"/>
        <v>0</v>
      </c>
      <c r="U95" s="21">
        <f t="shared" si="47"/>
        <v>0</v>
      </c>
      <c r="V95" s="21">
        <f aca="true" t="shared" si="52" ref="V95:V103">(1-SUM(T95:U95))*S95</f>
        <v>0</v>
      </c>
      <c r="W95" s="21">
        <f t="shared" si="48"/>
        <v>0</v>
      </c>
      <c r="X95" s="21">
        <f t="shared" si="49"/>
        <v>0</v>
      </c>
      <c r="Y95" s="21">
        <f aca="true" t="shared" si="53" ref="Y95:Y103">W95-X95</f>
        <v>0</v>
      </c>
      <c r="Z95" s="33">
        <f>(T95*'League Inputs'!$X$29)+(U95*'League Inputs'!$X$30)</f>
        <v>0</v>
      </c>
      <c r="AK95" s="40" t="str">
        <f t="shared" si="50"/>
        <v>ED</v>
      </c>
      <c r="AL95" s="9">
        <f t="shared" si="51"/>
        <v>0</v>
      </c>
      <c r="AM95" s="9">
        <f>IF($J95=F93,1,0)*AL95</f>
        <v>0</v>
      </c>
      <c r="AN95" s="41">
        <f aca="true" t="shared" si="54" ref="AN95:AN103">IF(AM95=1,0,1)*AL95</f>
        <v>0</v>
      </c>
    </row>
    <row r="96" spans="5:40" ht="15" hidden="1" outlineLevel="2">
      <c r="E96" s="17"/>
      <c r="F96" s="18"/>
      <c r="G96" s="19"/>
      <c r="H96" s="59"/>
      <c r="I96" s="18"/>
      <c r="J96" s="6" t="str">
        <f>'League Inputs'!$W$14</f>
        <v>F</v>
      </c>
      <c r="K96" s="9">
        <f t="shared" si="43"/>
        <v>0</v>
      </c>
      <c r="L96" s="19" t="s">
        <v>6</v>
      </c>
      <c r="M96" s="9">
        <f t="shared" si="44"/>
        <v>0</v>
      </c>
      <c r="N96" s="8" t="str">
        <f>'League Inputs'!$W$12</f>
        <v>D</v>
      </c>
      <c r="O96" s="18"/>
      <c r="P96" s="18"/>
      <c r="Q96" s="18"/>
      <c r="R96" s="22" t="str">
        <f>'League Inputs'!$X$19</f>
        <v>Week 3</v>
      </c>
      <c r="S96" s="21">
        <f t="shared" si="45"/>
        <v>0</v>
      </c>
      <c r="T96" s="21">
        <f t="shared" si="46"/>
        <v>0</v>
      </c>
      <c r="U96" s="21">
        <f t="shared" si="47"/>
        <v>0</v>
      </c>
      <c r="V96" s="21">
        <f t="shared" si="52"/>
        <v>0</v>
      </c>
      <c r="W96" s="21">
        <f t="shared" si="48"/>
        <v>0</v>
      </c>
      <c r="X96" s="21">
        <f t="shared" si="49"/>
        <v>0</v>
      </c>
      <c r="Y96" s="21">
        <f t="shared" si="53"/>
        <v>0</v>
      </c>
      <c r="Z96" s="33">
        <f>(T96*'League Inputs'!$X$29)+(U96*'League Inputs'!$X$30)</f>
        <v>0</v>
      </c>
      <c r="AK96" s="40" t="str">
        <f t="shared" si="50"/>
        <v>FD</v>
      </c>
      <c r="AL96" s="9">
        <f t="shared" si="51"/>
        <v>0</v>
      </c>
      <c r="AM96" s="9">
        <f>IF($J96=F93,1,0)*AL96</f>
        <v>0</v>
      </c>
      <c r="AN96" s="41">
        <f t="shared" si="54"/>
        <v>0</v>
      </c>
    </row>
    <row r="97" spans="5:40" ht="15" hidden="1" outlineLevel="2">
      <c r="E97" s="17"/>
      <c r="F97" s="18"/>
      <c r="G97" s="19"/>
      <c r="H97" s="59"/>
      <c r="I97" s="18"/>
      <c r="J97" s="6" t="str">
        <f>'League Inputs'!$W$12</f>
        <v>D</v>
      </c>
      <c r="K97" s="9">
        <f t="shared" si="43"/>
        <v>0</v>
      </c>
      <c r="L97" s="19" t="s">
        <v>6</v>
      </c>
      <c r="M97" s="9">
        <f t="shared" si="44"/>
        <v>0</v>
      </c>
      <c r="N97" s="8" t="str">
        <f>'League Inputs'!$W$9</f>
        <v>A</v>
      </c>
      <c r="O97" s="18"/>
      <c r="P97" s="18"/>
      <c r="Q97" s="18"/>
      <c r="R97" s="22" t="str">
        <f>'League Inputs'!$X$20</f>
        <v>Week 4</v>
      </c>
      <c r="S97" s="21">
        <f t="shared" si="45"/>
        <v>0</v>
      </c>
      <c r="T97" s="21">
        <f t="shared" si="46"/>
        <v>0</v>
      </c>
      <c r="U97" s="21">
        <f t="shared" si="47"/>
        <v>0</v>
      </c>
      <c r="V97" s="21">
        <f t="shared" si="52"/>
        <v>0</v>
      </c>
      <c r="W97" s="21">
        <f t="shared" si="48"/>
        <v>0</v>
      </c>
      <c r="X97" s="21">
        <f t="shared" si="49"/>
        <v>0</v>
      </c>
      <c r="Y97" s="21">
        <f t="shared" si="53"/>
        <v>0</v>
      </c>
      <c r="Z97" s="33">
        <f>(T97*'League Inputs'!$X$29)+(U97*'League Inputs'!$X$30)</f>
        <v>0</v>
      </c>
      <c r="AK97" s="40" t="str">
        <f t="shared" si="50"/>
        <v>DA</v>
      </c>
      <c r="AL97" s="9">
        <f t="shared" si="51"/>
        <v>0</v>
      </c>
      <c r="AM97" s="9">
        <f>IF($J97=F93,1,0)*AL97</f>
        <v>0</v>
      </c>
      <c r="AN97" s="41">
        <f t="shared" si="54"/>
        <v>0</v>
      </c>
    </row>
    <row r="98" spans="5:40" ht="15" hidden="1" outlineLevel="2">
      <c r="E98" s="17"/>
      <c r="F98" s="18"/>
      <c r="G98" s="19"/>
      <c r="H98" s="59"/>
      <c r="I98" s="18"/>
      <c r="J98" s="6" t="str">
        <f>'League Inputs'!$W$12</f>
        <v>D</v>
      </c>
      <c r="K98" s="9">
        <f t="shared" si="43"/>
        <v>0</v>
      </c>
      <c r="L98" s="19" t="s">
        <v>6</v>
      </c>
      <c r="M98" s="9">
        <f t="shared" si="44"/>
        <v>0</v>
      </c>
      <c r="N98" s="8" t="str">
        <f>'League Inputs'!$W$10</f>
        <v>B</v>
      </c>
      <c r="O98" s="18"/>
      <c r="P98" s="18"/>
      <c r="Q98" s="18"/>
      <c r="R98" s="22" t="str">
        <f>'League Inputs'!$X$21</f>
        <v>Week 5</v>
      </c>
      <c r="S98" s="21">
        <f t="shared" si="45"/>
        <v>0</v>
      </c>
      <c r="T98" s="21">
        <f t="shared" si="46"/>
        <v>0</v>
      </c>
      <c r="U98" s="21">
        <f t="shared" si="47"/>
        <v>0</v>
      </c>
      <c r="V98" s="21">
        <f t="shared" si="52"/>
        <v>0</v>
      </c>
      <c r="W98" s="21">
        <f t="shared" si="48"/>
        <v>0</v>
      </c>
      <c r="X98" s="21">
        <f t="shared" si="49"/>
        <v>0</v>
      </c>
      <c r="Y98" s="21">
        <f t="shared" si="53"/>
        <v>0</v>
      </c>
      <c r="Z98" s="33">
        <f>(T98*'League Inputs'!$X$29)+(U98*'League Inputs'!$X$30)</f>
        <v>0</v>
      </c>
      <c r="AK98" s="40" t="str">
        <f t="shared" si="50"/>
        <v>DB</v>
      </c>
      <c r="AL98" s="9">
        <f t="shared" si="51"/>
        <v>0</v>
      </c>
      <c r="AM98" s="9">
        <f>IF($J98=F93,1,0)*AL98</f>
        <v>0</v>
      </c>
      <c r="AN98" s="41">
        <f t="shared" si="54"/>
        <v>0</v>
      </c>
    </row>
    <row r="99" spans="5:40" ht="15" hidden="1" outlineLevel="2">
      <c r="E99" s="17"/>
      <c r="F99" s="18"/>
      <c r="G99" s="19"/>
      <c r="H99" s="59"/>
      <c r="I99" s="18"/>
      <c r="J99" s="6" t="str">
        <f>$N$26</f>
        <v>B</v>
      </c>
      <c r="K99" s="9">
        <f t="shared" si="43"/>
        <v>0</v>
      </c>
      <c r="L99" s="19" t="s">
        <v>6</v>
      </c>
      <c r="M99" s="9">
        <f t="shared" si="44"/>
        <v>0</v>
      </c>
      <c r="N99" s="8" t="str">
        <f>$J$26</f>
        <v>D</v>
      </c>
      <c r="O99" s="18"/>
      <c r="P99" s="18"/>
      <c r="Q99" s="18"/>
      <c r="R99" s="22" t="str">
        <f>'League Inputs'!$X$22</f>
        <v>Week 6</v>
      </c>
      <c r="S99" s="21">
        <f t="shared" si="45"/>
        <v>0</v>
      </c>
      <c r="T99" s="21">
        <f t="shared" si="46"/>
        <v>0</v>
      </c>
      <c r="U99" s="21">
        <f t="shared" si="47"/>
        <v>0</v>
      </c>
      <c r="V99" s="21">
        <f t="shared" si="52"/>
        <v>0</v>
      </c>
      <c r="W99" s="21">
        <f t="shared" si="48"/>
        <v>0</v>
      </c>
      <c r="X99" s="21">
        <f t="shared" si="49"/>
        <v>0</v>
      </c>
      <c r="Y99" s="21">
        <f t="shared" si="53"/>
        <v>0</v>
      </c>
      <c r="Z99" s="33">
        <f>(T99*'League Inputs'!$X$29)+(U99*'League Inputs'!$X$30)</f>
        <v>0</v>
      </c>
      <c r="AK99" s="40" t="str">
        <f t="shared" si="50"/>
        <v>BD</v>
      </c>
      <c r="AL99" s="9">
        <f t="shared" si="51"/>
        <v>0</v>
      </c>
      <c r="AM99" s="9">
        <f>IF($J99=F93,1,0)*AL99</f>
        <v>0</v>
      </c>
      <c r="AN99" s="41">
        <f t="shared" si="54"/>
        <v>0</v>
      </c>
    </row>
    <row r="100" spans="5:40" ht="15" hidden="1" outlineLevel="2">
      <c r="E100" s="17"/>
      <c r="F100" s="18"/>
      <c r="G100" s="19"/>
      <c r="H100" s="59"/>
      <c r="I100" s="18"/>
      <c r="J100" s="6" t="str">
        <f>$N$21</f>
        <v>A</v>
      </c>
      <c r="K100" s="9">
        <f t="shared" si="43"/>
        <v>0</v>
      </c>
      <c r="L100" s="19" t="s">
        <v>6</v>
      </c>
      <c r="M100" s="9">
        <f t="shared" si="44"/>
        <v>0</v>
      </c>
      <c r="N100" s="8" t="str">
        <f>$J$21</f>
        <v>D</v>
      </c>
      <c r="O100" s="18"/>
      <c r="P100" s="18"/>
      <c r="Q100" s="18"/>
      <c r="R100" s="22" t="str">
        <f>'League Inputs'!$X$23</f>
        <v>Week 7</v>
      </c>
      <c r="S100" s="21">
        <f t="shared" si="45"/>
        <v>0</v>
      </c>
      <c r="T100" s="21">
        <f t="shared" si="46"/>
        <v>0</v>
      </c>
      <c r="U100" s="21">
        <f t="shared" si="47"/>
        <v>0</v>
      </c>
      <c r="V100" s="21">
        <f t="shared" si="52"/>
        <v>0</v>
      </c>
      <c r="W100" s="21">
        <f t="shared" si="48"/>
        <v>0</v>
      </c>
      <c r="X100" s="21">
        <f t="shared" si="49"/>
        <v>0</v>
      </c>
      <c r="Y100" s="21">
        <f t="shared" si="53"/>
        <v>0</v>
      </c>
      <c r="Z100" s="33">
        <f>(T100*'League Inputs'!$X$29)+(U100*'League Inputs'!$X$30)</f>
        <v>0</v>
      </c>
      <c r="AK100" s="40" t="str">
        <f t="shared" si="50"/>
        <v>AD</v>
      </c>
      <c r="AL100" s="9">
        <f t="shared" si="51"/>
        <v>0</v>
      </c>
      <c r="AM100" s="9">
        <f>IF($J100=F93,1,0)*AL100</f>
        <v>0</v>
      </c>
      <c r="AN100" s="41">
        <f t="shared" si="54"/>
        <v>0</v>
      </c>
    </row>
    <row r="101" spans="5:40" ht="15" hidden="1" outlineLevel="2">
      <c r="E101" s="17"/>
      <c r="F101" s="18"/>
      <c r="G101" s="19"/>
      <c r="H101" s="59"/>
      <c r="I101" s="18"/>
      <c r="J101" s="6" t="str">
        <f>$N$18</f>
        <v>D</v>
      </c>
      <c r="K101" s="9">
        <f t="shared" si="43"/>
        <v>0</v>
      </c>
      <c r="L101" s="19" t="s">
        <v>6</v>
      </c>
      <c r="M101" s="9">
        <f t="shared" si="44"/>
        <v>0</v>
      </c>
      <c r="N101" s="8" t="str">
        <f>$J$18</f>
        <v>F</v>
      </c>
      <c r="O101" s="18"/>
      <c r="P101" s="18"/>
      <c r="Q101" s="18"/>
      <c r="R101" s="22" t="str">
        <f>'League Inputs'!$X$24</f>
        <v>Week 8</v>
      </c>
      <c r="S101" s="21">
        <f t="shared" si="45"/>
        <v>0</v>
      </c>
      <c r="T101" s="21">
        <f t="shared" si="46"/>
        <v>0</v>
      </c>
      <c r="U101" s="21">
        <f t="shared" si="47"/>
        <v>0</v>
      </c>
      <c r="V101" s="21">
        <f t="shared" si="52"/>
        <v>0</v>
      </c>
      <c r="W101" s="21">
        <f t="shared" si="48"/>
        <v>0</v>
      </c>
      <c r="X101" s="21">
        <f t="shared" si="49"/>
        <v>0</v>
      </c>
      <c r="Y101" s="21">
        <f t="shared" si="53"/>
        <v>0</v>
      </c>
      <c r="Z101" s="33">
        <f>(T101*'League Inputs'!$X$29)+(U101*'League Inputs'!$X$30)</f>
        <v>0</v>
      </c>
      <c r="AK101" s="40" t="str">
        <f t="shared" si="50"/>
        <v>DF</v>
      </c>
      <c r="AL101" s="9">
        <f t="shared" si="51"/>
        <v>0</v>
      </c>
      <c r="AM101" s="9">
        <f>IF($J101=F93,1,0)*AL101</f>
        <v>0</v>
      </c>
      <c r="AN101" s="41">
        <f t="shared" si="54"/>
        <v>0</v>
      </c>
    </row>
    <row r="102" spans="5:40" ht="15" hidden="1" outlineLevel="2">
      <c r="E102" s="17"/>
      <c r="F102" s="18"/>
      <c r="G102" s="19"/>
      <c r="H102" s="59"/>
      <c r="I102" s="18"/>
      <c r="J102" s="6" t="str">
        <f>$N$12</f>
        <v>D</v>
      </c>
      <c r="K102" s="9">
        <f t="shared" si="43"/>
        <v>0</v>
      </c>
      <c r="L102" s="19" t="s">
        <v>6</v>
      </c>
      <c r="M102" s="9">
        <f t="shared" si="44"/>
        <v>0</v>
      </c>
      <c r="N102" s="8" t="str">
        <f>$J$12</f>
        <v>E</v>
      </c>
      <c r="O102" s="18"/>
      <c r="P102" s="18"/>
      <c r="Q102" s="18"/>
      <c r="R102" s="22" t="str">
        <f>'League Inputs'!$X$25</f>
        <v>Week 9</v>
      </c>
      <c r="S102" s="21">
        <f t="shared" si="45"/>
        <v>0</v>
      </c>
      <c r="T102" s="21">
        <f t="shared" si="46"/>
        <v>0</v>
      </c>
      <c r="U102" s="21">
        <f t="shared" si="47"/>
        <v>0</v>
      </c>
      <c r="V102" s="21">
        <f t="shared" si="52"/>
        <v>0</v>
      </c>
      <c r="W102" s="21">
        <f t="shared" si="48"/>
        <v>0</v>
      </c>
      <c r="X102" s="21">
        <f t="shared" si="49"/>
        <v>0</v>
      </c>
      <c r="Y102" s="21">
        <f t="shared" si="53"/>
        <v>0</v>
      </c>
      <c r="Z102" s="33">
        <f>(T102*'League Inputs'!$X$29)+(U102*'League Inputs'!$X$30)</f>
        <v>0</v>
      </c>
      <c r="AK102" s="40" t="str">
        <f t="shared" si="50"/>
        <v>DE</v>
      </c>
      <c r="AL102" s="9">
        <f t="shared" si="51"/>
        <v>0</v>
      </c>
      <c r="AM102" s="9">
        <f>IF($J102=F93,1,0)*AL102</f>
        <v>0</v>
      </c>
      <c r="AN102" s="41">
        <f t="shared" si="54"/>
        <v>0</v>
      </c>
    </row>
    <row r="103" spans="5:40" ht="15" hidden="1" outlineLevel="2">
      <c r="E103" s="17"/>
      <c r="F103" s="18"/>
      <c r="G103" s="19"/>
      <c r="H103" s="59"/>
      <c r="I103" s="18"/>
      <c r="J103" s="6" t="str">
        <f>$N$9</f>
        <v>D</v>
      </c>
      <c r="K103" s="9">
        <f t="shared" si="43"/>
        <v>0</v>
      </c>
      <c r="L103" s="19" t="s">
        <v>6</v>
      </c>
      <c r="M103" s="9">
        <f t="shared" si="44"/>
        <v>0</v>
      </c>
      <c r="N103" s="8" t="str">
        <f>$J$9</f>
        <v>C</v>
      </c>
      <c r="O103" s="18"/>
      <c r="P103" s="18"/>
      <c r="Q103" s="18"/>
      <c r="R103" s="22" t="str">
        <f>'League Inputs'!$X$26</f>
        <v>Week 10</v>
      </c>
      <c r="S103" s="21">
        <f t="shared" si="45"/>
        <v>0</v>
      </c>
      <c r="T103" s="21">
        <f t="shared" si="46"/>
        <v>0</v>
      </c>
      <c r="U103" s="21">
        <f t="shared" si="47"/>
        <v>0</v>
      </c>
      <c r="V103" s="21">
        <f t="shared" si="52"/>
        <v>0</v>
      </c>
      <c r="W103" s="21">
        <f t="shared" si="48"/>
        <v>0</v>
      </c>
      <c r="X103" s="21">
        <f t="shared" si="49"/>
        <v>0</v>
      </c>
      <c r="Y103" s="21">
        <f t="shared" si="53"/>
        <v>0</v>
      </c>
      <c r="Z103" s="33">
        <f>(T103*'League Inputs'!$X$29)+(U103*'League Inputs'!$X$30)</f>
        <v>0</v>
      </c>
      <c r="AK103" s="40" t="str">
        <f t="shared" si="50"/>
        <v>DC</v>
      </c>
      <c r="AL103" s="9">
        <f t="shared" si="51"/>
        <v>0</v>
      </c>
      <c r="AM103" s="9">
        <f>IF($J103=F93,1,0)*AL103</f>
        <v>0</v>
      </c>
      <c r="AN103" s="41">
        <f t="shared" si="54"/>
        <v>0</v>
      </c>
    </row>
    <row r="104" spans="5:40" ht="15.75" hidden="1" outlineLevel="2" thickBot="1">
      <c r="E104" s="34"/>
      <c r="F104" s="35"/>
      <c r="G104" s="37"/>
      <c r="H104" s="61"/>
      <c r="I104" s="35"/>
      <c r="J104" s="36"/>
      <c r="K104" s="37"/>
      <c r="L104" s="37"/>
      <c r="M104" s="37"/>
      <c r="N104" s="38"/>
      <c r="O104" s="35"/>
      <c r="P104" s="35"/>
      <c r="Q104" s="35"/>
      <c r="R104" s="27" t="str">
        <f>F93</f>
        <v>D</v>
      </c>
      <c r="S104" s="28">
        <f>SUM(S94:S103)</f>
        <v>0</v>
      </c>
      <c r="T104" s="28">
        <f aca="true" t="shared" si="55" ref="T104:Z104">SUM(T94:T103)</f>
        <v>0</v>
      </c>
      <c r="U104" s="28">
        <f t="shared" si="55"/>
        <v>0</v>
      </c>
      <c r="V104" s="28">
        <f t="shared" si="55"/>
        <v>0</v>
      </c>
      <c r="W104" s="28">
        <f t="shared" si="55"/>
        <v>0</v>
      </c>
      <c r="X104" s="28">
        <f t="shared" si="55"/>
        <v>0</v>
      </c>
      <c r="Y104" s="28">
        <f t="shared" si="55"/>
        <v>0</v>
      </c>
      <c r="Z104" s="39">
        <f t="shared" si="55"/>
        <v>0</v>
      </c>
      <c r="AK104" s="34"/>
      <c r="AL104" s="37"/>
      <c r="AM104" s="37"/>
      <c r="AN104" s="42"/>
    </row>
    <row r="105" ht="15" hidden="1" outlineLevel="2"/>
    <row r="106" ht="15" hidden="1" outlineLevel="1" collapsed="1"/>
    <row r="107" spans="5:40" ht="15" hidden="1" outlineLevel="1">
      <c r="E107" s="12"/>
      <c r="F107" s="29" t="str">
        <f>'League Inputs'!$W$13</f>
        <v>E</v>
      </c>
      <c r="G107" s="15"/>
      <c r="H107" s="60"/>
      <c r="I107" s="13"/>
      <c r="J107" s="14"/>
      <c r="K107" s="15"/>
      <c r="L107" s="15"/>
      <c r="M107" s="15"/>
      <c r="N107" s="16"/>
      <c r="O107" s="13"/>
      <c r="P107" s="13"/>
      <c r="Q107" s="13"/>
      <c r="R107" s="29" t="s">
        <v>16</v>
      </c>
      <c r="S107" s="30" t="s">
        <v>7</v>
      </c>
      <c r="T107" s="30" t="s">
        <v>8</v>
      </c>
      <c r="U107" s="30" t="s">
        <v>9</v>
      </c>
      <c r="V107" s="30" t="s">
        <v>10</v>
      </c>
      <c r="W107" s="30" t="s">
        <v>11</v>
      </c>
      <c r="X107" s="30" t="s">
        <v>12</v>
      </c>
      <c r="Y107" s="30" t="s">
        <v>13</v>
      </c>
      <c r="Z107" s="31" t="s">
        <v>15</v>
      </c>
      <c r="AK107" s="43" t="s">
        <v>29</v>
      </c>
      <c r="AL107" s="44" t="s">
        <v>7</v>
      </c>
      <c r="AM107" s="44" t="s">
        <v>17</v>
      </c>
      <c r="AN107" s="45" t="s">
        <v>18</v>
      </c>
    </row>
    <row r="108" spans="5:40" ht="15" hidden="1" outlineLevel="2">
      <c r="E108" s="17"/>
      <c r="F108" s="18"/>
      <c r="G108" s="19"/>
      <c r="H108" s="59"/>
      <c r="I108" s="18"/>
      <c r="J108" s="6" t="str">
        <f>'League Inputs'!$W$13</f>
        <v>E</v>
      </c>
      <c r="K108" s="9">
        <f aca="true" t="shared" si="56" ref="K108:K117">SUMIF($AK$8:$AK$46,$AK108,K$8:K$46)</f>
        <v>0</v>
      </c>
      <c r="L108" s="19" t="s">
        <v>6</v>
      </c>
      <c r="M108" s="9">
        <f aca="true" t="shared" si="57" ref="M108:M117">SUMIF($AK$8:$AK$46,$AK108,M$8:M$46)</f>
        <v>0</v>
      </c>
      <c r="N108" s="8" t="str">
        <f>'League Inputs'!$W$14</f>
        <v>F</v>
      </c>
      <c r="O108" s="18"/>
      <c r="P108" s="18"/>
      <c r="Q108" s="18"/>
      <c r="R108" s="22" t="str">
        <f>'League Inputs'!$X$17</f>
        <v>Week 1</v>
      </c>
      <c r="S108" s="21">
        <f aca="true" t="shared" si="58" ref="S108:S117">AL108</f>
        <v>0</v>
      </c>
      <c r="T108" s="21">
        <f aca="true" t="shared" si="59" ref="T108:T117">IF(OR(AND(AM108=1,K108&gt;M108),AND(AN108=1,M108&gt;K108)),1,0)</f>
        <v>0</v>
      </c>
      <c r="U108" s="21">
        <f aca="true" t="shared" si="60" ref="U108:U117">IF(K108=M108,1,0)*AL108</f>
        <v>0</v>
      </c>
      <c r="V108" s="21">
        <f>(1-SUM(T108:U108))*S108</f>
        <v>0</v>
      </c>
      <c r="W108" s="21">
        <f aca="true" t="shared" si="61" ref="W108:W117">(K108*AM108)+(M108*AN108)</f>
        <v>0</v>
      </c>
      <c r="X108" s="21">
        <f aca="true" t="shared" si="62" ref="X108:X117">(M108*AM108)+(K108*AN108)</f>
        <v>0</v>
      </c>
      <c r="Y108" s="21">
        <f>W108-X108</f>
        <v>0</v>
      </c>
      <c r="Z108" s="33">
        <f>(T108*'League Inputs'!$X$29)+(U108*'League Inputs'!$X$30)</f>
        <v>0</v>
      </c>
      <c r="AK108" s="40" t="str">
        <f aca="true" t="shared" si="63" ref="AK108:AK117">J108&amp;N108</f>
        <v>EF</v>
      </c>
      <c r="AL108" s="9">
        <f aca="true" t="shared" si="64" ref="AL108:AL117">SUMIF($AK$8:$AK$46,$AK108,AL$8:AL$46)</f>
        <v>0</v>
      </c>
      <c r="AM108" s="9">
        <f>IF($J108=F107,1,0)*AL108</f>
        <v>0</v>
      </c>
      <c r="AN108" s="41">
        <f>IF(AM108=1,0,1)*AL108</f>
        <v>0</v>
      </c>
    </row>
    <row r="109" spans="5:40" ht="15" hidden="1" outlineLevel="2">
      <c r="E109" s="17"/>
      <c r="F109" s="18"/>
      <c r="G109" s="19"/>
      <c r="H109" s="59"/>
      <c r="I109" s="18"/>
      <c r="J109" s="6" t="str">
        <f>'League Inputs'!$W$13</f>
        <v>E</v>
      </c>
      <c r="K109" s="9">
        <f t="shared" si="56"/>
        <v>0</v>
      </c>
      <c r="L109" s="19" t="s">
        <v>6</v>
      </c>
      <c r="M109" s="9">
        <f t="shared" si="57"/>
        <v>0</v>
      </c>
      <c r="N109" s="8" t="str">
        <f>'League Inputs'!$W$12</f>
        <v>D</v>
      </c>
      <c r="O109" s="18"/>
      <c r="P109" s="18"/>
      <c r="Q109" s="18"/>
      <c r="R109" s="22" t="str">
        <f>'League Inputs'!$X$18</f>
        <v>Week 2</v>
      </c>
      <c r="S109" s="21">
        <f t="shared" si="58"/>
        <v>0</v>
      </c>
      <c r="T109" s="21">
        <f t="shared" si="59"/>
        <v>0</v>
      </c>
      <c r="U109" s="21">
        <f t="shared" si="60"/>
        <v>0</v>
      </c>
      <c r="V109" s="21">
        <f aca="true" t="shared" si="65" ref="V109:V117">(1-SUM(T109:U109))*S109</f>
        <v>0</v>
      </c>
      <c r="W109" s="21">
        <f t="shared" si="61"/>
        <v>0</v>
      </c>
      <c r="X109" s="21">
        <f t="shared" si="62"/>
        <v>0</v>
      </c>
      <c r="Y109" s="21">
        <f aca="true" t="shared" si="66" ref="Y109:Y117">W109-X109</f>
        <v>0</v>
      </c>
      <c r="Z109" s="33">
        <f>(T109*'League Inputs'!$X$29)+(U109*'League Inputs'!$X$30)</f>
        <v>0</v>
      </c>
      <c r="AK109" s="40" t="str">
        <f t="shared" si="63"/>
        <v>ED</v>
      </c>
      <c r="AL109" s="9">
        <f t="shared" si="64"/>
        <v>0</v>
      </c>
      <c r="AM109" s="9">
        <f>IF($J109=F107,1,0)*AL109</f>
        <v>0</v>
      </c>
      <c r="AN109" s="41">
        <f aca="true" t="shared" si="67" ref="AN109:AN117">IF(AM109=1,0,1)*AL109</f>
        <v>0</v>
      </c>
    </row>
    <row r="110" spans="5:40" ht="15" hidden="1" outlineLevel="2">
      <c r="E110" s="17"/>
      <c r="F110" s="18"/>
      <c r="G110" s="19"/>
      <c r="H110" s="59"/>
      <c r="I110" s="18"/>
      <c r="J110" s="6" t="str">
        <f>'League Inputs'!$W$10</f>
        <v>B</v>
      </c>
      <c r="K110" s="9">
        <f t="shared" si="56"/>
        <v>0</v>
      </c>
      <c r="L110" s="19" t="s">
        <v>6</v>
      </c>
      <c r="M110" s="9">
        <f t="shared" si="57"/>
        <v>0</v>
      </c>
      <c r="N110" s="8" t="str">
        <f>'League Inputs'!$W$13</f>
        <v>E</v>
      </c>
      <c r="O110" s="18"/>
      <c r="P110" s="18"/>
      <c r="Q110" s="18"/>
      <c r="R110" s="22" t="str">
        <f>'League Inputs'!$X$19</f>
        <v>Week 3</v>
      </c>
      <c r="S110" s="21">
        <f t="shared" si="58"/>
        <v>0</v>
      </c>
      <c r="T110" s="21">
        <f t="shared" si="59"/>
        <v>0</v>
      </c>
      <c r="U110" s="21">
        <f t="shared" si="60"/>
        <v>0</v>
      </c>
      <c r="V110" s="21">
        <f t="shared" si="65"/>
        <v>0</v>
      </c>
      <c r="W110" s="21">
        <f t="shared" si="61"/>
        <v>0</v>
      </c>
      <c r="X110" s="21">
        <f t="shared" si="62"/>
        <v>0</v>
      </c>
      <c r="Y110" s="21">
        <f t="shared" si="66"/>
        <v>0</v>
      </c>
      <c r="Z110" s="33">
        <f>(T110*'League Inputs'!$X$29)+(U110*'League Inputs'!$X$30)</f>
        <v>0</v>
      </c>
      <c r="AK110" s="40" t="str">
        <f t="shared" si="63"/>
        <v>BE</v>
      </c>
      <c r="AL110" s="9">
        <f t="shared" si="64"/>
        <v>0</v>
      </c>
      <c r="AM110" s="9">
        <f>IF($J110=F107,1,0)*AL110</f>
        <v>0</v>
      </c>
      <c r="AN110" s="41">
        <f t="shared" si="67"/>
        <v>0</v>
      </c>
    </row>
    <row r="111" spans="5:40" ht="15" hidden="1" outlineLevel="2">
      <c r="E111" s="17"/>
      <c r="F111" s="18"/>
      <c r="G111" s="19"/>
      <c r="H111" s="59"/>
      <c r="I111" s="18"/>
      <c r="J111" s="6" t="str">
        <f>'League Inputs'!$W$11</f>
        <v>C</v>
      </c>
      <c r="K111" s="9">
        <f t="shared" si="56"/>
        <v>0</v>
      </c>
      <c r="L111" s="19" t="s">
        <v>6</v>
      </c>
      <c r="M111" s="9">
        <f t="shared" si="57"/>
        <v>0</v>
      </c>
      <c r="N111" s="8" t="str">
        <f>'League Inputs'!$W$13</f>
        <v>E</v>
      </c>
      <c r="O111" s="18"/>
      <c r="P111" s="18"/>
      <c r="Q111" s="18"/>
      <c r="R111" s="22" t="str">
        <f>'League Inputs'!$X$20</f>
        <v>Week 4</v>
      </c>
      <c r="S111" s="21">
        <f t="shared" si="58"/>
        <v>0</v>
      </c>
      <c r="T111" s="21">
        <f t="shared" si="59"/>
        <v>0</v>
      </c>
      <c r="U111" s="21">
        <f t="shared" si="60"/>
        <v>0</v>
      </c>
      <c r="V111" s="21">
        <f t="shared" si="65"/>
        <v>0</v>
      </c>
      <c r="W111" s="21">
        <f t="shared" si="61"/>
        <v>0</v>
      </c>
      <c r="X111" s="21">
        <f t="shared" si="62"/>
        <v>0</v>
      </c>
      <c r="Y111" s="21">
        <f t="shared" si="66"/>
        <v>0</v>
      </c>
      <c r="Z111" s="33">
        <f>(T111*'League Inputs'!$X$29)+(U111*'League Inputs'!$X$30)</f>
        <v>0</v>
      </c>
      <c r="AK111" s="40" t="str">
        <f t="shared" si="63"/>
        <v>CE</v>
      </c>
      <c r="AL111" s="9">
        <f t="shared" si="64"/>
        <v>0</v>
      </c>
      <c r="AM111" s="9">
        <f>IF($J111=F107,1,0)*AL111</f>
        <v>0</v>
      </c>
      <c r="AN111" s="41">
        <f t="shared" si="67"/>
        <v>0</v>
      </c>
    </row>
    <row r="112" spans="5:40" ht="15" hidden="1" outlineLevel="2">
      <c r="E112" s="17"/>
      <c r="F112" s="18"/>
      <c r="G112" s="19"/>
      <c r="H112" s="59"/>
      <c r="I112" s="18"/>
      <c r="J112" s="6" t="str">
        <f>'League Inputs'!$W$9</f>
        <v>A</v>
      </c>
      <c r="K112" s="9">
        <f t="shared" si="56"/>
        <v>0</v>
      </c>
      <c r="L112" s="19" t="s">
        <v>6</v>
      </c>
      <c r="M112" s="9">
        <f t="shared" si="57"/>
        <v>0</v>
      </c>
      <c r="N112" s="8" t="str">
        <f>'League Inputs'!$W$13</f>
        <v>E</v>
      </c>
      <c r="O112" s="18"/>
      <c r="P112" s="18"/>
      <c r="Q112" s="18"/>
      <c r="R112" s="22" t="str">
        <f>'League Inputs'!$X$21</f>
        <v>Week 5</v>
      </c>
      <c r="S112" s="21">
        <f t="shared" si="58"/>
        <v>0</v>
      </c>
      <c r="T112" s="21">
        <f t="shared" si="59"/>
        <v>0</v>
      </c>
      <c r="U112" s="21">
        <f t="shared" si="60"/>
        <v>0</v>
      </c>
      <c r="V112" s="21">
        <f t="shared" si="65"/>
        <v>0</v>
      </c>
      <c r="W112" s="21">
        <f t="shared" si="61"/>
        <v>0</v>
      </c>
      <c r="X112" s="21">
        <f t="shared" si="62"/>
        <v>0</v>
      </c>
      <c r="Y112" s="21">
        <f t="shared" si="66"/>
        <v>0</v>
      </c>
      <c r="Z112" s="33">
        <f>(T112*'League Inputs'!$X$29)+(U112*'League Inputs'!$X$30)</f>
        <v>0</v>
      </c>
      <c r="AK112" s="40" t="str">
        <f t="shared" si="63"/>
        <v>AE</v>
      </c>
      <c r="AL112" s="9">
        <f t="shared" si="64"/>
        <v>0</v>
      </c>
      <c r="AM112" s="9">
        <f>IF($J112=F107,1,0)*AL112</f>
        <v>0</v>
      </c>
      <c r="AN112" s="41">
        <f t="shared" si="67"/>
        <v>0</v>
      </c>
    </row>
    <row r="113" spans="5:40" ht="15" hidden="1" outlineLevel="2">
      <c r="E113" s="17"/>
      <c r="F113" s="18"/>
      <c r="G113" s="19"/>
      <c r="H113" s="59"/>
      <c r="I113" s="18"/>
      <c r="J113" s="6" t="str">
        <f>$N$24</f>
        <v>E</v>
      </c>
      <c r="K113" s="9">
        <f t="shared" si="56"/>
        <v>0</v>
      </c>
      <c r="L113" s="19" t="s">
        <v>6</v>
      </c>
      <c r="M113" s="9">
        <f t="shared" si="57"/>
        <v>0</v>
      </c>
      <c r="N113" s="8" t="str">
        <f>$J$24</f>
        <v>A</v>
      </c>
      <c r="O113" s="18"/>
      <c r="P113" s="18"/>
      <c r="Q113" s="18"/>
      <c r="R113" s="22" t="str">
        <f>'League Inputs'!$X$22</f>
        <v>Week 6</v>
      </c>
      <c r="S113" s="21">
        <f t="shared" si="58"/>
        <v>0</v>
      </c>
      <c r="T113" s="21">
        <f t="shared" si="59"/>
        <v>0</v>
      </c>
      <c r="U113" s="21">
        <f t="shared" si="60"/>
        <v>0</v>
      </c>
      <c r="V113" s="21">
        <f t="shared" si="65"/>
        <v>0</v>
      </c>
      <c r="W113" s="21">
        <f t="shared" si="61"/>
        <v>0</v>
      </c>
      <c r="X113" s="21">
        <f t="shared" si="62"/>
        <v>0</v>
      </c>
      <c r="Y113" s="21">
        <f t="shared" si="66"/>
        <v>0</v>
      </c>
      <c r="Z113" s="33">
        <f>(T113*'League Inputs'!$X$29)+(U113*'League Inputs'!$X$30)</f>
        <v>0</v>
      </c>
      <c r="AK113" s="40" t="str">
        <f t="shared" si="63"/>
        <v>EA</v>
      </c>
      <c r="AL113" s="9">
        <f t="shared" si="64"/>
        <v>0</v>
      </c>
      <c r="AM113" s="9">
        <f>IF($J113=F107,1,0)*AL113</f>
        <v>0</v>
      </c>
      <c r="AN113" s="41">
        <f t="shared" si="67"/>
        <v>0</v>
      </c>
    </row>
    <row r="114" spans="5:40" ht="15" hidden="1" outlineLevel="2">
      <c r="E114" s="17"/>
      <c r="F114" s="18"/>
      <c r="G114" s="19"/>
      <c r="H114" s="59"/>
      <c r="I114" s="18"/>
      <c r="J114" s="6" t="str">
        <f>$N$22</f>
        <v>E</v>
      </c>
      <c r="K114" s="9">
        <f t="shared" si="56"/>
        <v>0</v>
      </c>
      <c r="L114" s="19" t="s">
        <v>6</v>
      </c>
      <c r="M114" s="9">
        <f t="shared" si="57"/>
        <v>0</v>
      </c>
      <c r="N114" s="8" t="str">
        <f>$J$22</f>
        <v>C</v>
      </c>
      <c r="O114" s="18"/>
      <c r="P114" s="18"/>
      <c r="Q114" s="18"/>
      <c r="R114" s="22" t="str">
        <f>'League Inputs'!$X$23</f>
        <v>Week 7</v>
      </c>
      <c r="S114" s="21">
        <f t="shared" si="58"/>
        <v>0</v>
      </c>
      <c r="T114" s="21">
        <f t="shared" si="59"/>
        <v>0</v>
      </c>
      <c r="U114" s="21">
        <f t="shared" si="60"/>
        <v>0</v>
      </c>
      <c r="V114" s="21">
        <f t="shared" si="65"/>
        <v>0</v>
      </c>
      <c r="W114" s="21">
        <f t="shared" si="61"/>
        <v>0</v>
      </c>
      <c r="X114" s="21">
        <f t="shared" si="62"/>
        <v>0</v>
      </c>
      <c r="Y114" s="21">
        <f t="shared" si="66"/>
        <v>0</v>
      </c>
      <c r="Z114" s="33">
        <f>(T114*'League Inputs'!$X$29)+(U114*'League Inputs'!$X$30)</f>
        <v>0</v>
      </c>
      <c r="AK114" s="40" t="str">
        <f t="shared" si="63"/>
        <v>EC</v>
      </c>
      <c r="AL114" s="9">
        <f t="shared" si="64"/>
        <v>0</v>
      </c>
      <c r="AM114" s="9">
        <f>IF($J114=F107,1,0)*AL114</f>
        <v>0</v>
      </c>
      <c r="AN114" s="41">
        <f t="shared" si="67"/>
        <v>0</v>
      </c>
    </row>
    <row r="115" spans="5:40" ht="15" hidden="1" outlineLevel="2">
      <c r="E115" s="17"/>
      <c r="F115" s="18"/>
      <c r="G115" s="19"/>
      <c r="H115" s="59"/>
      <c r="I115" s="18"/>
      <c r="J115" s="6" t="str">
        <f>$N$17</f>
        <v>E</v>
      </c>
      <c r="K115" s="9">
        <f t="shared" si="56"/>
        <v>0</v>
      </c>
      <c r="L115" s="19" t="s">
        <v>6</v>
      </c>
      <c r="M115" s="9">
        <f t="shared" si="57"/>
        <v>0</v>
      </c>
      <c r="N115" s="8" t="str">
        <f>$J$17</f>
        <v>B</v>
      </c>
      <c r="O115" s="18"/>
      <c r="P115" s="18"/>
      <c r="Q115" s="18"/>
      <c r="R115" s="22" t="str">
        <f>'League Inputs'!$X$24</f>
        <v>Week 8</v>
      </c>
      <c r="S115" s="21">
        <f t="shared" si="58"/>
        <v>0</v>
      </c>
      <c r="T115" s="21">
        <f t="shared" si="59"/>
        <v>0</v>
      </c>
      <c r="U115" s="21">
        <f t="shared" si="60"/>
        <v>0</v>
      </c>
      <c r="V115" s="21">
        <f t="shared" si="65"/>
        <v>0</v>
      </c>
      <c r="W115" s="21">
        <f t="shared" si="61"/>
        <v>0</v>
      </c>
      <c r="X115" s="21">
        <f t="shared" si="62"/>
        <v>0</v>
      </c>
      <c r="Y115" s="21">
        <f t="shared" si="66"/>
        <v>0</v>
      </c>
      <c r="Z115" s="33">
        <f>(T115*'League Inputs'!$X$29)+(U115*'League Inputs'!$X$30)</f>
        <v>0</v>
      </c>
      <c r="AK115" s="40" t="str">
        <f t="shared" si="63"/>
        <v>EB</v>
      </c>
      <c r="AL115" s="9">
        <f t="shared" si="64"/>
        <v>0</v>
      </c>
      <c r="AM115" s="9">
        <f>IF($J115=F107,1,0)*AL115</f>
        <v>0</v>
      </c>
      <c r="AN115" s="41">
        <f t="shared" si="67"/>
        <v>0</v>
      </c>
    </row>
    <row r="116" spans="5:40" ht="15" hidden="1" outlineLevel="2">
      <c r="E116" s="17"/>
      <c r="F116" s="18"/>
      <c r="G116" s="19"/>
      <c r="H116" s="59"/>
      <c r="I116" s="18"/>
      <c r="J116" s="6" t="str">
        <f>$N$12</f>
        <v>D</v>
      </c>
      <c r="K116" s="9">
        <f t="shared" si="56"/>
        <v>0</v>
      </c>
      <c r="L116" s="19" t="s">
        <v>6</v>
      </c>
      <c r="M116" s="9">
        <f t="shared" si="57"/>
        <v>0</v>
      </c>
      <c r="N116" s="8" t="str">
        <f>$J$12</f>
        <v>E</v>
      </c>
      <c r="O116" s="18"/>
      <c r="P116" s="18"/>
      <c r="Q116" s="18"/>
      <c r="R116" s="22" t="str">
        <f>'League Inputs'!$X$25</f>
        <v>Week 9</v>
      </c>
      <c r="S116" s="21">
        <f t="shared" si="58"/>
        <v>0</v>
      </c>
      <c r="T116" s="21">
        <f t="shared" si="59"/>
        <v>0</v>
      </c>
      <c r="U116" s="21">
        <f t="shared" si="60"/>
        <v>0</v>
      </c>
      <c r="V116" s="21">
        <f t="shared" si="65"/>
        <v>0</v>
      </c>
      <c r="W116" s="21">
        <f t="shared" si="61"/>
        <v>0</v>
      </c>
      <c r="X116" s="21">
        <f t="shared" si="62"/>
        <v>0</v>
      </c>
      <c r="Y116" s="21">
        <f t="shared" si="66"/>
        <v>0</v>
      </c>
      <c r="Z116" s="33">
        <f>(T116*'League Inputs'!$X$29)+(U116*'League Inputs'!$X$30)</f>
        <v>0</v>
      </c>
      <c r="AK116" s="40" t="str">
        <f t="shared" si="63"/>
        <v>DE</v>
      </c>
      <c r="AL116" s="9">
        <f t="shared" si="64"/>
        <v>0</v>
      </c>
      <c r="AM116" s="9">
        <f>IF($J116=F107,1,0)*AL116</f>
        <v>0</v>
      </c>
      <c r="AN116" s="41">
        <f t="shared" si="67"/>
        <v>0</v>
      </c>
    </row>
    <row r="117" spans="5:40" ht="15" hidden="1" outlineLevel="2">
      <c r="E117" s="17"/>
      <c r="F117" s="18"/>
      <c r="G117" s="19"/>
      <c r="H117" s="59"/>
      <c r="I117" s="18"/>
      <c r="J117" s="6" t="str">
        <f>$N$10</f>
        <v>F</v>
      </c>
      <c r="K117" s="9">
        <f t="shared" si="56"/>
        <v>0</v>
      </c>
      <c r="L117" s="19" t="s">
        <v>6</v>
      </c>
      <c r="M117" s="9">
        <f t="shared" si="57"/>
        <v>0</v>
      </c>
      <c r="N117" s="8" t="str">
        <f>$J$10</f>
        <v>E</v>
      </c>
      <c r="O117" s="18"/>
      <c r="P117" s="18"/>
      <c r="Q117" s="18"/>
      <c r="R117" s="22" t="str">
        <f>'League Inputs'!$X$26</f>
        <v>Week 10</v>
      </c>
      <c r="S117" s="21">
        <f t="shared" si="58"/>
        <v>0</v>
      </c>
      <c r="T117" s="21">
        <f t="shared" si="59"/>
        <v>0</v>
      </c>
      <c r="U117" s="21">
        <f t="shared" si="60"/>
        <v>0</v>
      </c>
      <c r="V117" s="21">
        <f t="shared" si="65"/>
        <v>0</v>
      </c>
      <c r="W117" s="21">
        <f t="shared" si="61"/>
        <v>0</v>
      </c>
      <c r="X117" s="21">
        <f t="shared" si="62"/>
        <v>0</v>
      </c>
      <c r="Y117" s="21">
        <f t="shared" si="66"/>
        <v>0</v>
      </c>
      <c r="Z117" s="33">
        <f>(T117*'League Inputs'!$X$29)+(U117*'League Inputs'!$X$30)</f>
        <v>0</v>
      </c>
      <c r="AK117" s="40" t="str">
        <f t="shared" si="63"/>
        <v>FE</v>
      </c>
      <c r="AL117" s="9">
        <f t="shared" si="64"/>
        <v>0</v>
      </c>
      <c r="AM117" s="9">
        <f>IF($J117=F107,1,0)*AL117</f>
        <v>0</v>
      </c>
      <c r="AN117" s="41">
        <f t="shared" si="67"/>
        <v>0</v>
      </c>
    </row>
    <row r="118" spans="5:40" ht="15.75" hidden="1" outlineLevel="2" thickBot="1">
      <c r="E118" s="34"/>
      <c r="F118" s="35"/>
      <c r="G118" s="37"/>
      <c r="H118" s="61"/>
      <c r="I118" s="35"/>
      <c r="J118" s="36"/>
      <c r="K118" s="37"/>
      <c r="L118" s="37"/>
      <c r="M118" s="37"/>
      <c r="N118" s="38"/>
      <c r="O118" s="35"/>
      <c r="P118" s="35"/>
      <c r="Q118" s="35"/>
      <c r="R118" s="27" t="str">
        <f>F107</f>
        <v>E</v>
      </c>
      <c r="S118" s="28">
        <f>SUM(S108:S117)</f>
        <v>0</v>
      </c>
      <c r="T118" s="28">
        <f aca="true" t="shared" si="68" ref="T118:Z118">SUM(T108:T117)</f>
        <v>0</v>
      </c>
      <c r="U118" s="28">
        <f t="shared" si="68"/>
        <v>0</v>
      </c>
      <c r="V118" s="28">
        <f t="shared" si="68"/>
        <v>0</v>
      </c>
      <c r="W118" s="28">
        <f t="shared" si="68"/>
        <v>0</v>
      </c>
      <c r="X118" s="28">
        <f t="shared" si="68"/>
        <v>0</v>
      </c>
      <c r="Y118" s="28">
        <f t="shared" si="68"/>
        <v>0</v>
      </c>
      <c r="Z118" s="39">
        <f t="shared" si="68"/>
        <v>0</v>
      </c>
      <c r="AK118" s="34"/>
      <c r="AL118" s="37"/>
      <c r="AM118" s="37"/>
      <c r="AN118" s="42"/>
    </row>
    <row r="119" ht="15" hidden="1" outlineLevel="2"/>
    <row r="120" ht="15" hidden="1" outlineLevel="1" collapsed="1"/>
    <row r="121" spans="5:40" ht="15" hidden="1" outlineLevel="1">
      <c r="E121" s="12"/>
      <c r="F121" s="29" t="str">
        <f>'League Inputs'!$W$14</f>
        <v>F</v>
      </c>
      <c r="G121" s="15"/>
      <c r="H121" s="60"/>
      <c r="I121" s="13"/>
      <c r="J121" s="14"/>
      <c r="K121" s="15"/>
      <c r="L121" s="15"/>
      <c r="M121" s="15"/>
      <c r="N121" s="16"/>
      <c r="O121" s="13"/>
      <c r="P121" s="13"/>
      <c r="Q121" s="13"/>
      <c r="R121" s="29" t="s">
        <v>16</v>
      </c>
      <c r="S121" s="30" t="s">
        <v>7</v>
      </c>
      <c r="T121" s="30" t="s">
        <v>8</v>
      </c>
      <c r="U121" s="30" t="s">
        <v>9</v>
      </c>
      <c r="V121" s="30" t="s">
        <v>10</v>
      </c>
      <c r="W121" s="30" t="s">
        <v>11</v>
      </c>
      <c r="X121" s="30" t="s">
        <v>12</v>
      </c>
      <c r="Y121" s="30" t="s">
        <v>13</v>
      </c>
      <c r="Z121" s="31" t="s">
        <v>15</v>
      </c>
      <c r="AK121" s="43" t="s">
        <v>29</v>
      </c>
      <c r="AL121" s="44" t="s">
        <v>7</v>
      </c>
      <c r="AM121" s="44" t="s">
        <v>17</v>
      </c>
      <c r="AN121" s="45" t="s">
        <v>18</v>
      </c>
    </row>
    <row r="122" spans="5:40" ht="15" hidden="1" outlineLevel="2">
      <c r="E122" s="17"/>
      <c r="F122" s="18"/>
      <c r="G122" s="19"/>
      <c r="H122" s="59"/>
      <c r="I122" s="18"/>
      <c r="J122" s="6" t="str">
        <f>'League Inputs'!$W$13</f>
        <v>E</v>
      </c>
      <c r="K122" s="9">
        <f aca="true" t="shared" si="69" ref="K122:K131">SUMIF($AK$8:$AK$46,$AK122,K$8:K$46)</f>
        <v>0</v>
      </c>
      <c r="L122" s="19" t="s">
        <v>6</v>
      </c>
      <c r="M122" s="9">
        <f aca="true" t="shared" si="70" ref="M122:M131">SUMIF($AK$8:$AK$46,$AK122,M$8:M$46)</f>
        <v>0</v>
      </c>
      <c r="N122" s="8" t="str">
        <f>'League Inputs'!$W$14</f>
        <v>F</v>
      </c>
      <c r="O122" s="18"/>
      <c r="P122" s="18"/>
      <c r="Q122" s="18"/>
      <c r="R122" s="22" t="str">
        <f>'League Inputs'!$X$17</f>
        <v>Week 1</v>
      </c>
      <c r="S122" s="21">
        <f aca="true" t="shared" si="71" ref="S122:S131">AL122</f>
        <v>0</v>
      </c>
      <c r="T122" s="21">
        <f aca="true" t="shared" si="72" ref="T122:T131">IF(OR(AND(AM122=1,K122&gt;M122),AND(AN122=1,M122&gt;K122)),1,0)</f>
        <v>0</v>
      </c>
      <c r="U122" s="21">
        <f aca="true" t="shared" si="73" ref="U122:U131">IF(K122=M122,1,0)*AL122</f>
        <v>0</v>
      </c>
      <c r="V122" s="21">
        <f>(1-SUM(T122:U122))*S122</f>
        <v>0</v>
      </c>
      <c r="W122" s="21">
        <f aca="true" t="shared" si="74" ref="W122:W131">(K122*AM122)+(M122*AN122)</f>
        <v>0</v>
      </c>
      <c r="X122" s="21">
        <f aca="true" t="shared" si="75" ref="X122:X131">(M122*AM122)+(K122*AN122)</f>
        <v>0</v>
      </c>
      <c r="Y122" s="21">
        <f>W122-X122</f>
        <v>0</v>
      </c>
      <c r="Z122" s="33">
        <f>(T122*'League Inputs'!$X$29)+(U122*'League Inputs'!$X$30)</f>
        <v>0</v>
      </c>
      <c r="AK122" s="40" t="str">
        <f aca="true" t="shared" si="76" ref="AK122:AK131">J122&amp;N122</f>
        <v>EF</v>
      </c>
      <c r="AL122" s="9">
        <f aca="true" t="shared" si="77" ref="AL122:AL131">SUMIF($AK$8:$AK$46,$AK122,AL$8:AL$46)</f>
        <v>0</v>
      </c>
      <c r="AM122" s="9">
        <f>IF($J122=F121,1,0)*AL122</f>
        <v>0</v>
      </c>
      <c r="AN122" s="41">
        <f>IF(AM122=1,0,1)*AL122</f>
        <v>0</v>
      </c>
    </row>
    <row r="123" spans="5:40" ht="15" hidden="1" outlineLevel="2">
      <c r="E123" s="17"/>
      <c r="F123" s="18"/>
      <c r="G123" s="19"/>
      <c r="H123" s="59"/>
      <c r="I123" s="18"/>
      <c r="J123" s="6" t="str">
        <f>'League Inputs'!$W$9</f>
        <v>A</v>
      </c>
      <c r="K123" s="9">
        <f t="shared" si="69"/>
        <v>0</v>
      </c>
      <c r="L123" s="19" t="s">
        <v>6</v>
      </c>
      <c r="M123" s="9">
        <f t="shared" si="70"/>
        <v>0</v>
      </c>
      <c r="N123" s="8" t="str">
        <f>'League Inputs'!$W$14</f>
        <v>F</v>
      </c>
      <c r="O123" s="18"/>
      <c r="P123" s="18"/>
      <c r="Q123" s="18"/>
      <c r="R123" s="22" t="str">
        <f>'League Inputs'!$X$18</f>
        <v>Week 2</v>
      </c>
      <c r="S123" s="21">
        <f t="shared" si="71"/>
        <v>0</v>
      </c>
      <c r="T123" s="21">
        <f t="shared" si="72"/>
        <v>0</v>
      </c>
      <c r="U123" s="21">
        <f t="shared" si="73"/>
        <v>0</v>
      </c>
      <c r="V123" s="21">
        <f aca="true" t="shared" si="78" ref="V123:V131">(1-SUM(T123:U123))*S123</f>
        <v>0</v>
      </c>
      <c r="W123" s="21">
        <f t="shared" si="74"/>
        <v>0</v>
      </c>
      <c r="X123" s="21">
        <f t="shared" si="75"/>
        <v>0</v>
      </c>
      <c r="Y123" s="21">
        <f aca="true" t="shared" si="79" ref="Y123:Y131">W123-X123</f>
        <v>0</v>
      </c>
      <c r="Z123" s="33">
        <f>(T123*'League Inputs'!$X$29)+(U123*'League Inputs'!$X$30)</f>
        <v>0</v>
      </c>
      <c r="AK123" s="40" t="str">
        <f t="shared" si="76"/>
        <v>AF</v>
      </c>
      <c r="AL123" s="9">
        <f t="shared" si="77"/>
        <v>0</v>
      </c>
      <c r="AM123" s="9">
        <f>IF($J123=F121,1,0)*AL123</f>
        <v>0</v>
      </c>
      <c r="AN123" s="41">
        <f aca="true" t="shared" si="80" ref="AN123:AN131">IF(AM123=1,0,1)*AL123</f>
        <v>0</v>
      </c>
    </row>
    <row r="124" spans="5:40" ht="15" hidden="1" outlineLevel="2">
      <c r="E124" s="17"/>
      <c r="F124" s="18"/>
      <c r="G124" s="19"/>
      <c r="H124" s="59"/>
      <c r="I124" s="18"/>
      <c r="J124" s="6" t="str">
        <f>'League Inputs'!$W$14</f>
        <v>F</v>
      </c>
      <c r="K124" s="9">
        <f t="shared" si="69"/>
        <v>0</v>
      </c>
      <c r="L124" s="19" t="s">
        <v>6</v>
      </c>
      <c r="M124" s="9">
        <f t="shared" si="70"/>
        <v>0</v>
      </c>
      <c r="N124" s="8" t="str">
        <f>'League Inputs'!$W$12</f>
        <v>D</v>
      </c>
      <c r="O124" s="18"/>
      <c r="P124" s="18"/>
      <c r="Q124" s="18"/>
      <c r="R124" s="22" t="str">
        <f>'League Inputs'!$X$19</f>
        <v>Week 3</v>
      </c>
      <c r="S124" s="21">
        <f t="shared" si="71"/>
        <v>0</v>
      </c>
      <c r="T124" s="21">
        <f t="shared" si="72"/>
        <v>0</v>
      </c>
      <c r="U124" s="21">
        <f t="shared" si="73"/>
        <v>0</v>
      </c>
      <c r="V124" s="21">
        <f t="shared" si="78"/>
        <v>0</v>
      </c>
      <c r="W124" s="21">
        <f t="shared" si="74"/>
        <v>0</v>
      </c>
      <c r="X124" s="21">
        <f t="shared" si="75"/>
        <v>0</v>
      </c>
      <c r="Y124" s="21">
        <f t="shared" si="79"/>
        <v>0</v>
      </c>
      <c r="Z124" s="33">
        <f>(T124*'League Inputs'!$X$29)+(U124*'League Inputs'!$X$30)</f>
        <v>0</v>
      </c>
      <c r="AK124" s="40" t="str">
        <f t="shared" si="76"/>
        <v>FD</v>
      </c>
      <c r="AL124" s="9">
        <f t="shared" si="77"/>
        <v>0</v>
      </c>
      <c r="AM124" s="9">
        <f>IF($J124=F121,1,0)*AL124</f>
        <v>0</v>
      </c>
      <c r="AN124" s="41">
        <f t="shared" si="80"/>
        <v>0</v>
      </c>
    </row>
    <row r="125" spans="5:40" ht="15" hidden="1" outlineLevel="2">
      <c r="E125" s="17"/>
      <c r="F125" s="18"/>
      <c r="G125" s="19"/>
      <c r="H125" s="59"/>
      <c r="I125" s="18"/>
      <c r="J125" s="6" t="str">
        <f>'League Inputs'!$W$10</f>
        <v>B</v>
      </c>
      <c r="K125" s="9">
        <f t="shared" si="69"/>
        <v>0</v>
      </c>
      <c r="L125" s="19" t="s">
        <v>6</v>
      </c>
      <c r="M125" s="9">
        <f t="shared" si="70"/>
        <v>0</v>
      </c>
      <c r="N125" s="8" t="str">
        <f>'League Inputs'!$W$14</f>
        <v>F</v>
      </c>
      <c r="O125" s="18"/>
      <c r="P125" s="18"/>
      <c r="Q125" s="18"/>
      <c r="R125" s="22" t="str">
        <f>'League Inputs'!$X$20</f>
        <v>Week 4</v>
      </c>
      <c r="S125" s="21">
        <f t="shared" si="71"/>
        <v>0</v>
      </c>
      <c r="T125" s="21">
        <f t="shared" si="72"/>
        <v>0</v>
      </c>
      <c r="U125" s="21">
        <f t="shared" si="73"/>
        <v>0</v>
      </c>
      <c r="V125" s="21">
        <f t="shared" si="78"/>
        <v>0</v>
      </c>
      <c r="W125" s="21">
        <f t="shared" si="74"/>
        <v>0</v>
      </c>
      <c r="X125" s="21">
        <f t="shared" si="75"/>
        <v>0</v>
      </c>
      <c r="Y125" s="21">
        <f t="shared" si="79"/>
        <v>0</v>
      </c>
      <c r="Z125" s="33">
        <f>(T125*'League Inputs'!$X$29)+(U125*'League Inputs'!$X$30)</f>
        <v>0</v>
      </c>
      <c r="AK125" s="40" t="str">
        <f t="shared" si="76"/>
        <v>BF</v>
      </c>
      <c r="AL125" s="9">
        <f t="shared" si="77"/>
        <v>0</v>
      </c>
      <c r="AM125" s="9">
        <f>IF($J125=F121,1,0)*AL125</f>
        <v>0</v>
      </c>
      <c r="AN125" s="41">
        <f t="shared" si="80"/>
        <v>0</v>
      </c>
    </row>
    <row r="126" spans="5:40" ht="15" hidden="1" outlineLevel="2">
      <c r="E126" s="17"/>
      <c r="F126" s="18"/>
      <c r="G126" s="19"/>
      <c r="H126" s="59"/>
      <c r="I126" s="18"/>
      <c r="J126" s="6" t="str">
        <f>'League Inputs'!$W$14</f>
        <v>F</v>
      </c>
      <c r="K126" s="9">
        <f t="shared" si="69"/>
        <v>0</v>
      </c>
      <c r="L126" s="19" t="s">
        <v>6</v>
      </c>
      <c r="M126" s="9">
        <f t="shared" si="70"/>
        <v>0</v>
      </c>
      <c r="N126" s="8" t="str">
        <f>'League Inputs'!$W$11</f>
        <v>C</v>
      </c>
      <c r="O126" s="18"/>
      <c r="P126" s="18"/>
      <c r="Q126" s="18"/>
      <c r="R126" s="22" t="str">
        <f>'League Inputs'!$X$21</f>
        <v>Week 5</v>
      </c>
      <c r="S126" s="21">
        <f t="shared" si="71"/>
        <v>0</v>
      </c>
      <c r="T126" s="21">
        <f t="shared" si="72"/>
        <v>0</v>
      </c>
      <c r="U126" s="21">
        <f t="shared" si="73"/>
        <v>0</v>
      </c>
      <c r="V126" s="21">
        <f t="shared" si="78"/>
        <v>0</v>
      </c>
      <c r="W126" s="21">
        <f t="shared" si="74"/>
        <v>0</v>
      </c>
      <c r="X126" s="21">
        <f t="shared" si="75"/>
        <v>0</v>
      </c>
      <c r="Y126" s="21">
        <f t="shared" si="79"/>
        <v>0</v>
      </c>
      <c r="Z126" s="33">
        <f>(T126*'League Inputs'!$X$29)+(U126*'League Inputs'!$X$30)</f>
        <v>0</v>
      </c>
      <c r="AK126" s="40" t="str">
        <f t="shared" si="76"/>
        <v>FC</v>
      </c>
      <c r="AL126" s="9">
        <f t="shared" si="77"/>
        <v>0</v>
      </c>
      <c r="AM126" s="9">
        <f>IF($J126=F121,1,0)*AL126</f>
        <v>0</v>
      </c>
      <c r="AN126" s="41">
        <f t="shared" si="80"/>
        <v>0</v>
      </c>
    </row>
    <row r="127" spans="5:40" ht="15" hidden="1" outlineLevel="2">
      <c r="E127" s="17"/>
      <c r="F127" s="18"/>
      <c r="G127" s="19"/>
      <c r="H127" s="59"/>
      <c r="I127" s="18"/>
      <c r="J127" s="6" t="str">
        <f>$N$25</f>
        <v>C</v>
      </c>
      <c r="K127" s="9">
        <f t="shared" si="69"/>
        <v>0</v>
      </c>
      <c r="L127" s="19" t="s">
        <v>6</v>
      </c>
      <c r="M127" s="9">
        <f t="shared" si="70"/>
        <v>0</v>
      </c>
      <c r="N127" s="8" t="str">
        <f>$J$25</f>
        <v>F</v>
      </c>
      <c r="O127" s="18"/>
      <c r="P127" s="18"/>
      <c r="Q127" s="18"/>
      <c r="R127" s="22" t="str">
        <f>'League Inputs'!$X$22</f>
        <v>Week 6</v>
      </c>
      <c r="S127" s="21">
        <f t="shared" si="71"/>
        <v>0</v>
      </c>
      <c r="T127" s="21">
        <f t="shared" si="72"/>
        <v>0</v>
      </c>
      <c r="U127" s="21">
        <f t="shared" si="73"/>
        <v>0</v>
      </c>
      <c r="V127" s="21">
        <f t="shared" si="78"/>
        <v>0</v>
      </c>
      <c r="W127" s="21">
        <f t="shared" si="74"/>
        <v>0</v>
      </c>
      <c r="X127" s="21">
        <f t="shared" si="75"/>
        <v>0</v>
      </c>
      <c r="Y127" s="21">
        <f t="shared" si="79"/>
        <v>0</v>
      </c>
      <c r="Z127" s="33">
        <f>(T127*'League Inputs'!$X$29)+(U127*'League Inputs'!$X$30)</f>
        <v>0</v>
      </c>
      <c r="AK127" s="40" t="str">
        <f t="shared" si="76"/>
        <v>CF</v>
      </c>
      <c r="AL127" s="9">
        <f t="shared" si="77"/>
        <v>0</v>
      </c>
      <c r="AM127" s="9">
        <f>IF($J127=F121,1,0)*AL127</f>
        <v>0</v>
      </c>
      <c r="AN127" s="41">
        <f t="shared" si="80"/>
        <v>0</v>
      </c>
    </row>
    <row r="128" spans="5:40" ht="15" hidden="1" outlineLevel="2">
      <c r="E128" s="17"/>
      <c r="F128" s="18"/>
      <c r="G128" s="19"/>
      <c r="H128" s="59"/>
      <c r="I128" s="18"/>
      <c r="J128" s="6" t="str">
        <f>$N$20</f>
        <v>F</v>
      </c>
      <c r="K128" s="9">
        <f t="shared" si="69"/>
        <v>0</v>
      </c>
      <c r="L128" s="19" t="s">
        <v>6</v>
      </c>
      <c r="M128" s="9">
        <f t="shared" si="70"/>
        <v>0</v>
      </c>
      <c r="N128" s="8" t="str">
        <f>$J$20</f>
        <v>B</v>
      </c>
      <c r="O128" s="18"/>
      <c r="P128" s="18"/>
      <c r="Q128" s="18"/>
      <c r="R128" s="22" t="str">
        <f>'League Inputs'!$X$23</f>
        <v>Week 7</v>
      </c>
      <c r="S128" s="21">
        <f t="shared" si="71"/>
        <v>0</v>
      </c>
      <c r="T128" s="21">
        <f t="shared" si="72"/>
        <v>0</v>
      </c>
      <c r="U128" s="21">
        <f t="shared" si="73"/>
        <v>0</v>
      </c>
      <c r="V128" s="21">
        <f t="shared" si="78"/>
        <v>0</v>
      </c>
      <c r="W128" s="21">
        <f t="shared" si="74"/>
        <v>0</v>
      </c>
      <c r="X128" s="21">
        <f t="shared" si="75"/>
        <v>0</v>
      </c>
      <c r="Y128" s="21">
        <f t="shared" si="79"/>
        <v>0</v>
      </c>
      <c r="Z128" s="33">
        <f>(T128*'League Inputs'!$X$29)+(U128*'League Inputs'!$X$30)</f>
        <v>0</v>
      </c>
      <c r="AK128" s="40" t="str">
        <f t="shared" si="76"/>
        <v>FB</v>
      </c>
      <c r="AL128" s="9">
        <f t="shared" si="77"/>
        <v>0</v>
      </c>
      <c r="AM128" s="9">
        <f>IF($J128=F121,1,0)*AL128</f>
        <v>0</v>
      </c>
      <c r="AN128" s="41">
        <f t="shared" si="80"/>
        <v>0</v>
      </c>
    </row>
    <row r="129" spans="5:40" ht="15" hidden="1" outlineLevel="2">
      <c r="E129" s="17"/>
      <c r="F129" s="18"/>
      <c r="G129" s="19"/>
      <c r="H129" s="59"/>
      <c r="I129" s="18"/>
      <c r="J129" s="6" t="str">
        <f>$N$18</f>
        <v>D</v>
      </c>
      <c r="K129" s="9">
        <f t="shared" si="69"/>
        <v>0</v>
      </c>
      <c r="L129" s="19" t="s">
        <v>6</v>
      </c>
      <c r="M129" s="9">
        <f t="shared" si="70"/>
        <v>0</v>
      </c>
      <c r="N129" s="8" t="str">
        <f>$J$18</f>
        <v>F</v>
      </c>
      <c r="O129" s="18"/>
      <c r="P129" s="18"/>
      <c r="Q129" s="18"/>
      <c r="R129" s="22" t="str">
        <f>'League Inputs'!$X$24</f>
        <v>Week 8</v>
      </c>
      <c r="S129" s="21">
        <f t="shared" si="71"/>
        <v>0</v>
      </c>
      <c r="T129" s="21">
        <f t="shared" si="72"/>
        <v>0</v>
      </c>
      <c r="U129" s="21">
        <f t="shared" si="73"/>
        <v>0</v>
      </c>
      <c r="V129" s="21">
        <f t="shared" si="78"/>
        <v>0</v>
      </c>
      <c r="W129" s="21">
        <f t="shared" si="74"/>
        <v>0</v>
      </c>
      <c r="X129" s="21">
        <f t="shared" si="75"/>
        <v>0</v>
      </c>
      <c r="Y129" s="21">
        <f t="shared" si="79"/>
        <v>0</v>
      </c>
      <c r="Z129" s="33">
        <f>(T129*'League Inputs'!$X$29)+(U129*'League Inputs'!$X$30)</f>
        <v>0</v>
      </c>
      <c r="AK129" s="40" t="str">
        <f t="shared" si="76"/>
        <v>DF</v>
      </c>
      <c r="AL129" s="9">
        <f t="shared" si="77"/>
        <v>0</v>
      </c>
      <c r="AM129" s="9">
        <f>IF($J129=F121,1,0)*AL129</f>
        <v>0</v>
      </c>
      <c r="AN129" s="41">
        <f t="shared" si="80"/>
        <v>0</v>
      </c>
    </row>
    <row r="130" spans="5:40" ht="15" hidden="1" outlineLevel="2">
      <c r="E130" s="17"/>
      <c r="F130" s="18"/>
      <c r="G130" s="19"/>
      <c r="H130" s="59"/>
      <c r="I130" s="18"/>
      <c r="J130" s="6" t="str">
        <f>$N$13</f>
        <v>F</v>
      </c>
      <c r="K130" s="9">
        <f t="shared" si="69"/>
        <v>0</v>
      </c>
      <c r="L130" s="19" t="s">
        <v>6</v>
      </c>
      <c r="M130" s="9">
        <f t="shared" si="70"/>
        <v>0</v>
      </c>
      <c r="N130" s="8" t="str">
        <f>$J$13</f>
        <v>A</v>
      </c>
      <c r="O130" s="18"/>
      <c r="P130" s="18"/>
      <c r="Q130" s="18"/>
      <c r="R130" s="22" t="str">
        <f>'League Inputs'!$X$25</f>
        <v>Week 9</v>
      </c>
      <c r="S130" s="21">
        <f t="shared" si="71"/>
        <v>0</v>
      </c>
      <c r="T130" s="21">
        <f t="shared" si="72"/>
        <v>0</v>
      </c>
      <c r="U130" s="21">
        <f t="shared" si="73"/>
        <v>0</v>
      </c>
      <c r="V130" s="21">
        <f t="shared" si="78"/>
        <v>0</v>
      </c>
      <c r="W130" s="21">
        <f t="shared" si="74"/>
        <v>0</v>
      </c>
      <c r="X130" s="21">
        <f t="shared" si="75"/>
        <v>0</v>
      </c>
      <c r="Y130" s="21">
        <f t="shared" si="79"/>
        <v>0</v>
      </c>
      <c r="Z130" s="33">
        <f>(T130*'League Inputs'!$X$29)+(U130*'League Inputs'!$X$30)</f>
        <v>0</v>
      </c>
      <c r="AK130" s="40" t="str">
        <f t="shared" si="76"/>
        <v>FA</v>
      </c>
      <c r="AL130" s="9">
        <f t="shared" si="77"/>
        <v>0</v>
      </c>
      <c r="AM130" s="9">
        <f>IF($J130=F121,1,0)*AL130</f>
        <v>0</v>
      </c>
      <c r="AN130" s="41">
        <f t="shared" si="80"/>
        <v>0</v>
      </c>
    </row>
    <row r="131" spans="5:40" ht="15" hidden="1" outlineLevel="2">
      <c r="E131" s="17"/>
      <c r="F131" s="18"/>
      <c r="G131" s="19"/>
      <c r="H131" s="59"/>
      <c r="I131" s="18"/>
      <c r="J131" s="6" t="str">
        <f>$N$10</f>
        <v>F</v>
      </c>
      <c r="K131" s="9">
        <f t="shared" si="69"/>
        <v>0</v>
      </c>
      <c r="L131" s="19" t="s">
        <v>6</v>
      </c>
      <c r="M131" s="9">
        <f t="shared" si="70"/>
        <v>0</v>
      </c>
      <c r="N131" s="8" t="str">
        <f>$J$10</f>
        <v>E</v>
      </c>
      <c r="O131" s="18"/>
      <c r="P131" s="18"/>
      <c r="Q131" s="18"/>
      <c r="R131" s="22" t="str">
        <f>'League Inputs'!$X$26</f>
        <v>Week 10</v>
      </c>
      <c r="S131" s="21">
        <f t="shared" si="71"/>
        <v>0</v>
      </c>
      <c r="T131" s="21">
        <f t="shared" si="72"/>
        <v>0</v>
      </c>
      <c r="U131" s="21">
        <f t="shared" si="73"/>
        <v>0</v>
      </c>
      <c r="V131" s="21">
        <f t="shared" si="78"/>
        <v>0</v>
      </c>
      <c r="W131" s="21">
        <f t="shared" si="74"/>
        <v>0</v>
      </c>
      <c r="X131" s="21">
        <f t="shared" si="75"/>
        <v>0</v>
      </c>
      <c r="Y131" s="21">
        <f t="shared" si="79"/>
        <v>0</v>
      </c>
      <c r="Z131" s="33">
        <f>(T131*'League Inputs'!$X$29)+(U131*'League Inputs'!$X$30)</f>
        <v>0</v>
      </c>
      <c r="AK131" s="40" t="str">
        <f t="shared" si="76"/>
        <v>FE</v>
      </c>
      <c r="AL131" s="9">
        <f t="shared" si="77"/>
        <v>0</v>
      </c>
      <c r="AM131" s="9">
        <f>IF($J131=F121,1,0)*AL131</f>
        <v>0</v>
      </c>
      <c r="AN131" s="41">
        <f t="shared" si="80"/>
        <v>0</v>
      </c>
    </row>
    <row r="132" spans="5:40" ht="15.75" hidden="1" outlineLevel="2" thickBot="1">
      <c r="E132" s="34"/>
      <c r="F132" s="35"/>
      <c r="G132" s="37"/>
      <c r="H132" s="61"/>
      <c r="I132" s="35"/>
      <c r="J132" s="36"/>
      <c r="K132" s="37"/>
      <c r="L132" s="37"/>
      <c r="M132" s="37"/>
      <c r="N132" s="38"/>
      <c r="O132" s="35"/>
      <c r="P132" s="35"/>
      <c r="Q132" s="35"/>
      <c r="R132" s="27" t="str">
        <f>F121</f>
        <v>F</v>
      </c>
      <c r="S132" s="28">
        <f>SUM(S122:S131)</f>
        <v>0</v>
      </c>
      <c r="T132" s="28">
        <f aca="true" t="shared" si="81" ref="T132:Z132">SUM(T122:T131)</f>
        <v>0</v>
      </c>
      <c r="U132" s="28">
        <f t="shared" si="81"/>
        <v>0</v>
      </c>
      <c r="V132" s="28">
        <f t="shared" si="81"/>
        <v>0</v>
      </c>
      <c r="W132" s="28">
        <f t="shared" si="81"/>
        <v>0</v>
      </c>
      <c r="X132" s="28">
        <f t="shared" si="81"/>
        <v>0</v>
      </c>
      <c r="Y132" s="28">
        <f t="shared" si="81"/>
        <v>0</v>
      </c>
      <c r="Z132" s="39">
        <f t="shared" si="81"/>
        <v>0</v>
      </c>
      <c r="AK132" s="34"/>
      <c r="AL132" s="37"/>
      <c r="AM132" s="37"/>
      <c r="AN132" s="42"/>
    </row>
    <row r="133" ht="15" hidden="1" outlineLevel="2"/>
    <row r="134" ht="15" hidden="1" outlineLevel="1" collapsed="1"/>
    <row r="135" ht="15" hidden="1" outlineLevel="1"/>
    <row r="136" spans="2:49" ht="23.25" collapsed="1">
      <c r="B136" s="23"/>
      <c r="C136" s="23" t="s">
        <v>31</v>
      </c>
      <c r="D136" s="23"/>
      <c r="E136" s="23"/>
      <c r="F136" s="23"/>
      <c r="G136" s="25"/>
      <c r="H136" s="56"/>
      <c r="I136" s="23"/>
      <c r="J136" s="24"/>
      <c r="K136" s="25"/>
      <c r="L136" s="25"/>
      <c r="M136" s="25"/>
      <c r="N136" s="26"/>
      <c r="O136" s="23"/>
      <c r="P136" s="23"/>
      <c r="Q136" s="23"/>
      <c r="R136" s="26"/>
      <c r="S136" s="24"/>
      <c r="T136" s="24"/>
      <c r="U136" s="24"/>
      <c r="V136" s="24"/>
      <c r="W136" s="24"/>
      <c r="X136" s="24"/>
      <c r="Y136" s="24"/>
      <c r="Z136" s="24"/>
      <c r="AA136" s="23"/>
      <c r="AB136" s="68"/>
      <c r="AC136" s="72"/>
      <c r="AD136" s="23"/>
      <c r="AE136" s="23"/>
      <c r="AF136" s="23"/>
      <c r="AG136" s="25"/>
      <c r="AH136" s="23"/>
      <c r="AI136" s="25"/>
      <c r="AJ136" s="23"/>
      <c r="AK136" s="23"/>
      <c r="AL136" s="25"/>
      <c r="AM136" s="25"/>
      <c r="AN136" s="25"/>
      <c r="AO136" s="23"/>
      <c r="AP136" s="23"/>
      <c r="AQ136" s="23"/>
      <c r="AR136" s="23"/>
      <c r="AS136" s="23"/>
      <c r="AT136" s="23"/>
      <c r="AU136" s="23"/>
      <c r="AV136" s="23"/>
      <c r="AW136" s="23"/>
    </row>
  </sheetData>
  <sheetProtection/>
  <conditionalFormatting sqref="T52:Z61">
    <cfRule type="expression" priority="21" dxfId="16">
      <formula>$S52=0</formula>
    </cfRule>
  </conditionalFormatting>
  <conditionalFormatting sqref="S52:S61 S66:S75 S80:S89 S94:S103 S108:S117 S122:S131">
    <cfRule type="cellIs" priority="20" dxfId="16" operator="equal">
      <formula>0</formula>
    </cfRule>
  </conditionalFormatting>
  <conditionalFormatting sqref="T66:Z75">
    <cfRule type="expression" priority="19" dxfId="16">
      <formula>$S66=0</formula>
    </cfRule>
  </conditionalFormatting>
  <conditionalFormatting sqref="T80:Z89">
    <cfRule type="expression" priority="17" dxfId="16">
      <formula>$S80=0</formula>
    </cfRule>
  </conditionalFormatting>
  <conditionalFormatting sqref="T66:Z75">
    <cfRule type="expression" priority="15" dxfId="16">
      <formula>$S66=0</formula>
    </cfRule>
  </conditionalFormatting>
  <conditionalFormatting sqref="T80:Z89">
    <cfRule type="expression" priority="14" dxfId="16">
      <formula>$S80=0</formula>
    </cfRule>
  </conditionalFormatting>
  <conditionalFormatting sqref="T94:Z103">
    <cfRule type="expression" priority="12" dxfId="16">
      <formula>$S94=0</formula>
    </cfRule>
  </conditionalFormatting>
  <conditionalFormatting sqref="T94:Z103">
    <cfRule type="expression" priority="11" dxfId="16">
      <formula>$S94=0</formula>
    </cfRule>
  </conditionalFormatting>
  <conditionalFormatting sqref="T108:Z117">
    <cfRule type="expression" priority="9" dxfId="16">
      <formula>$S108=0</formula>
    </cfRule>
  </conditionalFormatting>
  <conditionalFormatting sqref="T108:Z117">
    <cfRule type="expression" priority="8" dxfId="16">
      <formula>$S108=0</formula>
    </cfRule>
  </conditionalFormatting>
  <conditionalFormatting sqref="T122:Z131">
    <cfRule type="expression" priority="6" dxfId="16">
      <formula>$S122=0</formula>
    </cfRule>
  </conditionalFormatting>
  <conditionalFormatting sqref="T122:Z131">
    <cfRule type="expression" priority="5" dxfId="16">
      <formula>$S122=0</formula>
    </cfRule>
  </conditionalFormatting>
  <conditionalFormatting sqref="AC7:AC12">
    <cfRule type="cellIs" priority="3" dxfId="17" operator="lessThan">
      <formula>0</formula>
    </cfRule>
    <cfRule type="cellIs" priority="4" dxfId="18" operator="greaterThan">
      <formula>0</formula>
    </cfRule>
  </conditionalFormatting>
  <conditionalFormatting sqref="AB7:AB12">
    <cfRule type="expression" priority="1" dxfId="17">
      <formula>AC7&lt;0</formula>
    </cfRule>
    <cfRule type="expression" priority="2" dxfId="18">
      <formula>AC7&gt;0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Indy</dc:creator>
  <cp:keywords/>
  <dc:description/>
  <cp:lastModifiedBy>Indy</cp:lastModifiedBy>
  <dcterms:created xsi:type="dcterms:W3CDTF">2011-10-27T16:02:43Z</dcterms:created>
  <dcterms:modified xsi:type="dcterms:W3CDTF">2012-02-27T03:27:02Z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